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kra\Desktop\2019-20\Dokumenti\Službeni dokumenti\"/>
    </mc:Choice>
  </mc:AlternateContent>
  <bookViews>
    <workbookView xWindow="0" yWindow="0" windowWidth="19200" windowHeight="11745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izdataka'!$A$1:$AQ$243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L116" i="12" l="1"/>
  <c r="AB31" i="12"/>
  <c r="AB113" i="12"/>
  <c r="AB116" i="7"/>
  <c r="AB24" i="12"/>
  <c r="AN16" i="7"/>
  <c r="AA57" i="7"/>
  <c r="AA59" i="7"/>
  <c r="P12" i="7" l="1"/>
  <c r="G20" i="5" l="1"/>
  <c r="H5" i="9" s="1"/>
  <c r="AM62" i="7" l="1"/>
  <c r="AM61" i="7"/>
  <c r="AM60" i="7"/>
  <c r="O59" i="7"/>
  <c r="O57" i="7"/>
  <c r="H57" i="7" s="1"/>
  <c r="H60" i="7"/>
  <c r="H61" i="7"/>
  <c r="AM58" i="7"/>
  <c r="AM57" i="7" s="1"/>
  <c r="H58" i="7"/>
  <c r="AM59" i="7" l="1"/>
  <c r="AQ98" i="7"/>
  <c r="AP98" i="7"/>
  <c r="AO98" i="7"/>
  <c r="AN98" i="7"/>
  <c r="AM98" i="7"/>
  <c r="AL98" i="7"/>
  <c r="AK98" i="7"/>
  <c r="AJ98" i="7"/>
  <c r="AI98" i="7"/>
  <c r="AH98" i="7"/>
  <c r="AG98" i="7"/>
  <c r="AQ97" i="7"/>
  <c r="AP97" i="7"/>
  <c r="AO97" i="7"/>
  <c r="AN97" i="7"/>
  <c r="AM97" i="7"/>
  <c r="AL97" i="7"/>
  <c r="AK97" i="7"/>
  <c r="AJ97" i="7"/>
  <c r="AI97" i="7"/>
  <c r="AH97" i="7"/>
  <c r="AG97" i="7"/>
  <c r="AQ96" i="7"/>
  <c r="AP96" i="7"/>
  <c r="AO96" i="7"/>
  <c r="AN96" i="7"/>
  <c r="AM96" i="7"/>
  <c r="AL96" i="7"/>
  <c r="AK96" i="7"/>
  <c r="AJ96" i="7"/>
  <c r="AI96" i="7"/>
  <c r="AH96" i="7"/>
  <c r="AG96" i="7"/>
  <c r="AQ95" i="7"/>
  <c r="AP95" i="7"/>
  <c r="AO95" i="7"/>
  <c r="AN95" i="7"/>
  <c r="AM95" i="7"/>
  <c r="AL95" i="7"/>
  <c r="AK95" i="7"/>
  <c r="AJ95" i="7"/>
  <c r="AI95" i="7"/>
  <c r="AH95" i="7"/>
  <c r="AG95" i="7"/>
  <c r="AQ93" i="7"/>
  <c r="AP93" i="7"/>
  <c r="AO93" i="7"/>
  <c r="AN93" i="7"/>
  <c r="AM93" i="7"/>
  <c r="AL93" i="7"/>
  <c r="AK93" i="7"/>
  <c r="AJ93" i="7"/>
  <c r="AI93" i="7"/>
  <c r="AH93" i="7"/>
  <c r="AG93" i="7"/>
  <c r="AQ92" i="7"/>
  <c r="AP92" i="7"/>
  <c r="AO92" i="7"/>
  <c r="AN92" i="7"/>
  <c r="AM92" i="7"/>
  <c r="AL92" i="7"/>
  <c r="AK92" i="7"/>
  <c r="AJ92" i="7"/>
  <c r="AI92" i="7"/>
  <c r="AH92" i="7"/>
  <c r="AG92" i="7"/>
  <c r="AQ91" i="7"/>
  <c r="AP91" i="7"/>
  <c r="AO91" i="7"/>
  <c r="AN91" i="7"/>
  <c r="AM91" i="7"/>
  <c r="AL91" i="7"/>
  <c r="AK91" i="7"/>
  <c r="AJ91" i="7"/>
  <c r="AI91" i="7"/>
  <c r="AH91" i="7"/>
  <c r="AG91" i="7"/>
  <c r="I148" i="7"/>
  <c r="I147" i="7" s="1"/>
  <c r="J148" i="7"/>
  <c r="J147" i="7" s="1"/>
  <c r="J146" i="7" s="1"/>
  <c r="K148" i="7"/>
  <c r="K147" i="7" s="1"/>
  <c r="K146" i="7" s="1"/>
  <c r="L148" i="7"/>
  <c r="M148" i="7"/>
  <c r="M147" i="7" s="1"/>
  <c r="M146" i="7" s="1"/>
  <c r="N148" i="7"/>
  <c r="N147" i="7" s="1"/>
  <c r="N146" i="7" s="1"/>
  <c r="O148" i="7"/>
  <c r="O147" i="7" s="1"/>
  <c r="O146" i="7" s="1"/>
  <c r="P148" i="7"/>
  <c r="P147" i="7" s="1"/>
  <c r="P146" i="7" s="1"/>
  <c r="Q148" i="7"/>
  <c r="Q147" i="7" s="1"/>
  <c r="Q146" i="7" s="1"/>
  <c r="R148" i="7"/>
  <c r="R147" i="7" s="1"/>
  <c r="R146" i="7" s="1"/>
  <c r="S148" i="7"/>
  <c r="S147" i="7" s="1"/>
  <c r="S146" i="7" s="1"/>
  <c r="U148" i="7"/>
  <c r="U147" i="7" s="1"/>
  <c r="V148" i="7"/>
  <c r="V147" i="7" s="1"/>
  <c r="V146" i="7" s="1"/>
  <c r="W148" i="7"/>
  <c r="W147" i="7" s="1"/>
  <c r="W146" i="7" s="1"/>
  <c r="X148" i="7"/>
  <c r="X147" i="7" s="1"/>
  <c r="X146" i="7" s="1"/>
  <c r="Y148" i="7"/>
  <c r="Y147" i="7" s="1"/>
  <c r="Y146" i="7" s="1"/>
  <c r="Z148" i="7"/>
  <c r="Z147" i="7" s="1"/>
  <c r="Z146" i="7" s="1"/>
  <c r="AA148" i="7"/>
  <c r="AA147" i="7" s="1"/>
  <c r="AA146" i="7" s="1"/>
  <c r="AB148" i="7"/>
  <c r="AB147" i="7" s="1"/>
  <c r="AB146" i="7" s="1"/>
  <c r="AC148" i="7"/>
  <c r="AC147" i="7" s="1"/>
  <c r="AC146" i="7" s="1"/>
  <c r="AD148" i="7"/>
  <c r="AD147" i="7" s="1"/>
  <c r="AD146" i="7" s="1"/>
  <c r="AE148" i="7"/>
  <c r="AE147" i="7" s="1"/>
  <c r="AE146" i="7" s="1"/>
  <c r="H149" i="7"/>
  <c r="T149" i="7"/>
  <c r="AG149" i="7"/>
  <c r="AH149" i="7"/>
  <c r="AI149" i="7"/>
  <c r="AJ149" i="7"/>
  <c r="AK149" i="7"/>
  <c r="AL149" i="7"/>
  <c r="AM149" i="7"/>
  <c r="AN149" i="7"/>
  <c r="AO149" i="7"/>
  <c r="AP149" i="7"/>
  <c r="AQ149" i="7"/>
  <c r="H150" i="7"/>
  <c r="T150" i="7"/>
  <c r="AG150" i="7"/>
  <c r="AH150" i="7"/>
  <c r="AI150" i="7"/>
  <c r="AJ150" i="7"/>
  <c r="AK150" i="7"/>
  <c r="AL150" i="7"/>
  <c r="AM150" i="7"/>
  <c r="AN150" i="7"/>
  <c r="AO150" i="7"/>
  <c r="AP150" i="7"/>
  <c r="AQ150" i="7"/>
  <c r="H151" i="7"/>
  <c r="T151" i="7"/>
  <c r="AG151" i="7"/>
  <c r="AH151" i="7"/>
  <c r="AI151" i="7"/>
  <c r="AJ151" i="7"/>
  <c r="AK151" i="7"/>
  <c r="AL151" i="7"/>
  <c r="AM151" i="7"/>
  <c r="AN151" i="7"/>
  <c r="AO151" i="7"/>
  <c r="AP151" i="7"/>
  <c r="AQ151" i="7"/>
  <c r="H152" i="7"/>
  <c r="T152" i="7"/>
  <c r="AG152" i="7"/>
  <c r="AH152" i="7"/>
  <c r="AI152" i="7"/>
  <c r="AJ152" i="7"/>
  <c r="AK152" i="7"/>
  <c r="AL152" i="7"/>
  <c r="AM152" i="7"/>
  <c r="AN152" i="7"/>
  <c r="AO152" i="7"/>
  <c r="AP152" i="7"/>
  <c r="AQ152" i="7"/>
  <c r="AQ148" i="7" l="1"/>
  <c r="AQ147" i="7" s="1"/>
  <c r="AQ146" i="7" s="1"/>
  <c r="AM148" i="7"/>
  <c r="AM147" i="7" s="1"/>
  <c r="AM146" i="7" s="1"/>
  <c r="AI148" i="7"/>
  <c r="AI147" i="7" s="1"/>
  <c r="AI146" i="7" s="1"/>
  <c r="AF95" i="7"/>
  <c r="AF97" i="7"/>
  <c r="AF91" i="7"/>
  <c r="AF152" i="7"/>
  <c r="AO148" i="7"/>
  <c r="AO147" i="7" s="1"/>
  <c r="AO146" i="7" s="1"/>
  <c r="AK148" i="7"/>
  <c r="AK147" i="7" s="1"/>
  <c r="AK146" i="7" s="1"/>
  <c r="AG148" i="7"/>
  <c r="AF93" i="7"/>
  <c r="AF151" i="7"/>
  <c r="AN148" i="7"/>
  <c r="AN147" i="7" s="1"/>
  <c r="AN146" i="7" s="1"/>
  <c r="AJ148" i="7"/>
  <c r="AJ147" i="7" s="1"/>
  <c r="AJ146" i="7" s="1"/>
  <c r="H148" i="7"/>
  <c r="AF92" i="7"/>
  <c r="AF98" i="7"/>
  <c r="AF150" i="7"/>
  <c r="AP148" i="7"/>
  <c r="AP147" i="7" s="1"/>
  <c r="AP146" i="7" s="1"/>
  <c r="AL148" i="7"/>
  <c r="AL147" i="7" s="1"/>
  <c r="AL146" i="7" s="1"/>
  <c r="AF149" i="7"/>
  <c r="AF96" i="7"/>
  <c r="AG147" i="7"/>
  <c r="I146" i="7"/>
  <c r="U146" i="7"/>
  <c r="T146" i="7" s="1"/>
  <c r="T147" i="7"/>
  <c r="AH148" i="7"/>
  <c r="AH147" i="7" s="1"/>
  <c r="AH146" i="7" s="1"/>
  <c r="T148" i="7"/>
  <c r="L147" i="7"/>
  <c r="L146" i="7" s="1"/>
  <c r="I20" i="5"/>
  <c r="H8" i="7"/>
  <c r="AQ44" i="7"/>
  <c r="AP44" i="7"/>
  <c r="AO44" i="7"/>
  <c r="AN44" i="7"/>
  <c r="AM44" i="7"/>
  <c r="AL44" i="7"/>
  <c r="AK44" i="7"/>
  <c r="AJ44" i="7"/>
  <c r="AI44" i="7"/>
  <c r="AH44" i="7"/>
  <c r="AG44" i="7"/>
  <c r="AQ43" i="7"/>
  <c r="AP43" i="7"/>
  <c r="AP42" i="7" s="1"/>
  <c r="AO43" i="7"/>
  <c r="AN43" i="7"/>
  <c r="AM43" i="7"/>
  <c r="AL43" i="7"/>
  <c r="AL42" i="7" s="1"/>
  <c r="AK43" i="7"/>
  <c r="AJ43" i="7"/>
  <c r="AI43" i="7"/>
  <c r="AH43" i="7"/>
  <c r="AH42" i="7" s="1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I37" i="7"/>
  <c r="AH37" i="7"/>
  <c r="AG37" i="7"/>
  <c r="AQ34" i="7"/>
  <c r="AP34" i="7"/>
  <c r="AP33" i="7" s="1"/>
  <c r="AO34" i="7"/>
  <c r="AO33" i="7" s="1"/>
  <c r="AN34" i="7"/>
  <c r="AM34" i="7"/>
  <c r="AL34" i="7"/>
  <c r="AL33" i="7" s="1"/>
  <c r="AK34" i="7"/>
  <c r="AK33" i="7" s="1"/>
  <c r="AJ34" i="7"/>
  <c r="AJ33" i="7" s="1"/>
  <c r="AI34" i="7"/>
  <c r="AH34" i="7"/>
  <c r="AH33" i="7" s="1"/>
  <c r="AG34" i="7"/>
  <c r="AQ32" i="7"/>
  <c r="AP32" i="7"/>
  <c r="AO32" i="7"/>
  <c r="AN32" i="7"/>
  <c r="AN31" i="7" s="1"/>
  <c r="AM32" i="7"/>
  <c r="AL32" i="7"/>
  <c r="AK32" i="7"/>
  <c r="AJ32" i="7"/>
  <c r="AJ31" i="7" s="1"/>
  <c r="AI32" i="7"/>
  <c r="AH32" i="7"/>
  <c r="AG32" i="7"/>
  <c r="AQ30" i="7"/>
  <c r="AQ28" i="7" s="1"/>
  <c r="AP30" i="7"/>
  <c r="AO30" i="7"/>
  <c r="AN30" i="7"/>
  <c r="AM30" i="7"/>
  <c r="AM28" i="7" s="1"/>
  <c r="AL30" i="7"/>
  <c r="AK30" i="7"/>
  <c r="AJ30" i="7"/>
  <c r="AI30" i="7"/>
  <c r="AI28" i="7" s="1"/>
  <c r="AH30" i="7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O19" i="7" s="1"/>
  <c r="AN22" i="7"/>
  <c r="AM22" i="7"/>
  <c r="AL22" i="7"/>
  <c r="AK22" i="7"/>
  <c r="AK19" i="7" s="1"/>
  <c r="AJ22" i="7"/>
  <c r="AI22" i="7"/>
  <c r="AH22" i="7"/>
  <c r="AG22" i="7"/>
  <c r="AG19" i="7" s="1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T98" i="7"/>
  <c r="H98" i="7"/>
  <c r="T97" i="7"/>
  <c r="H97" i="7"/>
  <c r="T96" i="7"/>
  <c r="H96" i="7"/>
  <c r="T95" i="7"/>
  <c r="H95" i="7"/>
  <c r="AQ94" i="7"/>
  <c r="AP94" i="7"/>
  <c r="AP89" i="7" s="1"/>
  <c r="AP88" i="7" s="1"/>
  <c r="AO94" i="7"/>
  <c r="AN94" i="7"/>
  <c r="AM94" i="7"/>
  <c r="AL94" i="7"/>
  <c r="AK94" i="7"/>
  <c r="AJ94" i="7"/>
  <c r="AI94" i="7"/>
  <c r="AH94" i="7"/>
  <c r="AG94" i="7"/>
  <c r="AE94" i="7"/>
  <c r="AD94" i="7"/>
  <c r="AC94" i="7"/>
  <c r="AB94" i="7"/>
  <c r="AA94" i="7"/>
  <c r="Z94" i="7"/>
  <c r="Y94" i="7"/>
  <c r="X94" i="7"/>
  <c r="W94" i="7"/>
  <c r="V94" i="7"/>
  <c r="U94" i="7"/>
  <c r="S94" i="7"/>
  <c r="R94" i="7"/>
  <c r="Q94" i="7"/>
  <c r="P94" i="7"/>
  <c r="O94" i="7"/>
  <c r="N94" i="7"/>
  <c r="M94" i="7"/>
  <c r="L94" i="7"/>
  <c r="L89" i="7" s="1"/>
  <c r="L88" i="7" s="1"/>
  <c r="K94" i="7"/>
  <c r="J94" i="7"/>
  <c r="I94" i="7"/>
  <c r="T93" i="7"/>
  <c r="H93" i="7"/>
  <c r="T92" i="7"/>
  <c r="H92" i="7"/>
  <c r="T91" i="7"/>
  <c r="H91" i="7"/>
  <c r="AQ90" i="7"/>
  <c r="AP90" i="7"/>
  <c r="AO90" i="7"/>
  <c r="AN90" i="7"/>
  <c r="AM90" i="7"/>
  <c r="AL90" i="7"/>
  <c r="AK90" i="7"/>
  <c r="AJ90" i="7"/>
  <c r="AI90" i="7"/>
  <c r="AH90" i="7"/>
  <c r="AG90" i="7"/>
  <c r="AE90" i="7"/>
  <c r="AD90" i="7"/>
  <c r="AC90" i="7"/>
  <c r="AB90" i="7"/>
  <c r="AA90" i="7"/>
  <c r="Z90" i="7"/>
  <c r="Y90" i="7"/>
  <c r="X90" i="7"/>
  <c r="W90" i="7"/>
  <c r="V90" i="7"/>
  <c r="U90" i="7"/>
  <c r="S90" i="7"/>
  <c r="R90" i="7"/>
  <c r="R89" i="7" s="1"/>
  <c r="R88" i="7" s="1"/>
  <c r="Q90" i="7"/>
  <c r="P90" i="7"/>
  <c r="O90" i="7"/>
  <c r="N90" i="7"/>
  <c r="N89" i="7" s="1"/>
  <c r="N88" i="7" s="1"/>
  <c r="M90" i="7"/>
  <c r="L90" i="7"/>
  <c r="K90" i="7"/>
  <c r="J90" i="7"/>
  <c r="I90" i="7"/>
  <c r="J89" i="7"/>
  <c r="J88" i="7" s="1"/>
  <c r="T44" i="7"/>
  <c r="H44" i="7"/>
  <c r="T43" i="7"/>
  <c r="H43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E36" i="7"/>
  <c r="AE35" i="7" s="1"/>
  <c r="AD36" i="7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V35" i="7"/>
  <c r="S35" i="7"/>
  <c r="M35" i="7"/>
  <c r="T34" i="7"/>
  <c r="H34" i="7"/>
  <c r="AQ33" i="7"/>
  <c r="AN33" i="7"/>
  <c r="AM33" i="7"/>
  <c r="AI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T32" i="7"/>
  <c r="AU33" i="7" s="1"/>
  <c r="H32" i="7"/>
  <c r="AT33" i="7" s="1"/>
  <c r="AQ31" i="7"/>
  <c r="AP31" i="7"/>
  <c r="AO31" i="7"/>
  <c r="AM31" i="7"/>
  <c r="AL31" i="7"/>
  <c r="AK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T30" i="7"/>
  <c r="H30" i="7"/>
  <c r="T29" i="7"/>
  <c r="H29" i="7"/>
  <c r="AP28" i="7"/>
  <c r="AO28" i="7"/>
  <c r="AN28" i="7"/>
  <c r="AL28" i="7"/>
  <c r="AK28" i="7"/>
  <c r="AJ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T27" i="7"/>
  <c r="H27" i="7"/>
  <c r="T26" i="7"/>
  <c r="H26" i="7"/>
  <c r="T25" i="7"/>
  <c r="H25" i="7"/>
  <c r="T24" i="7"/>
  <c r="H24" i="7"/>
  <c r="AJ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T22" i="7"/>
  <c r="H22" i="7"/>
  <c r="T21" i="7"/>
  <c r="H21" i="7"/>
  <c r="T20" i="7"/>
  <c r="H20" i="7"/>
  <c r="AM19" i="7"/>
  <c r="AE19" i="7"/>
  <c r="AD19" i="7"/>
  <c r="AC19" i="7"/>
  <c r="AB19" i="7"/>
  <c r="AB18" i="7" s="1"/>
  <c r="AA19" i="7"/>
  <c r="AA18" i="7" s="1"/>
  <c r="Z19" i="7"/>
  <c r="Y19" i="7"/>
  <c r="X19" i="7"/>
  <c r="X18" i="7" s="1"/>
  <c r="W19" i="7"/>
  <c r="W18" i="7" s="1"/>
  <c r="V19" i="7"/>
  <c r="U19" i="7"/>
  <c r="S19" i="7"/>
  <c r="S18" i="7" s="1"/>
  <c r="R19" i="7"/>
  <c r="R18" i="7" s="1"/>
  <c r="Q19" i="7"/>
  <c r="P19" i="7"/>
  <c r="O19" i="7"/>
  <c r="O18" i="7" s="1"/>
  <c r="N19" i="7"/>
  <c r="N18" i="7" s="1"/>
  <c r="M19" i="7"/>
  <c r="L19" i="7"/>
  <c r="K19" i="7"/>
  <c r="K18" i="7" s="1"/>
  <c r="J19" i="7"/>
  <c r="I19" i="7"/>
  <c r="AE18" i="7" l="1"/>
  <c r="AB89" i="7"/>
  <c r="AB88" i="7" s="1"/>
  <c r="AI19" i="7"/>
  <c r="AQ19" i="7"/>
  <c r="AJ19" i="7"/>
  <c r="AN19" i="7"/>
  <c r="AH23" i="7"/>
  <c r="AL23" i="7"/>
  <c r="AP23" i="7"/>
  <c r="AN23" i="7"/>
  <c r="AG23" i="7"/>
  <c r="AK23" i="7"/>
  <c r="AO23" i="7"/>
  <c r="AH36" i="7"/>
  <c r="AL36" i="7"/>
  <c r="AP36" i="7"/>
  <c r="AG36" i="7"/>
  <c r="AK36" i="7"/>
  <c r="AO36" i="7"/>
  <c r="AI42" i="7"/>
  <c r="AM42" i="7"/>
  <c r="AQ42" i="7"/>
  <c r="AH19" i="7"/>
  <c r="AL19" i="7"/>
  <c r="AP19" i="7"/>
  <c r="H28" i="7"/>
  <c r="H19" i="7"/>
  <c r="I18" i="7"/>
  <c r="M18" i="7"/>
  <c r="M17" i="7" s="1"/>
  <c r="Q18" i="7"/>
  <c r="V18" i="7"/>
  <c r="V17" i="7" s="1"/>
  <c r="Z18" i="7"/>
  <c r="AD18" i="7"/>
  <c r="T28" i="7"/>
  <c r="J18" i="7"/>
  <c r="K35" i="7"/>
  <c r="AB35" i="7"/>
  <c r="AQ18" i="7"/>
  <c r="AJ18" i="7"/>
  <c r="AN18" i="7"/>
  <c r="AK18" i="7"/>
  <c r="AO18" i="7"/>
  <c r="AL18" i="7"/>
  <c r="AP18" i="7"/>
  <c r="L18" i="7"/>
  <c r="P18" i="7"/>
  <c r="Y18" i="7"/>
  <c r="AC18" i="7"/>
  <c r="T33" i="7"/>
  <c r="O35" i="7"/>
  <c r="O17" i="7" s="1"/>
  <c r="X35" i="7"/>
  <c r="P89" i="7"/>
  <c r="P88" i="7" s="1"/>
  <c r="AI23" i="7"/>
  <c r="AI18" i="7" s="1"/>
  <c r="AM23" i="7"/>
  <c r="AM18" i="7" s="1"/>
  <c r="AQ23" i="7"/>
  <c r="AI36" i="7"/>
  <c r="AM36" i="7"/>
  <c r="AQ36" i="7"/>
  <c r="AJ36" i="7"/>
  <c r="AN36" i="7"/>
  <c r="AJ42" i="7"/>
  <c r="AN42" i="7"/>
  <c r="AN35" i="7" s="1"/>
  <c r="AG42" i="7"/>
  <c r="AK42" i="7"/>
  <c r="AO42" i="7"/>
  <c r="AF34" i="7"/>
  <c r="H33" i="7"/>
  <c r="I35" i="7"/>
  <c r="Q35" i="7"/>
  <c r="Q17" i="7" s="1"/>
  <c r="Z35" i="7"/>
  <c r="H31" i="7"/>
  <c r="X89" i="7"/>
  <c r="X88" i="7" s="1"/>
  <c r="Z17" i="7"/>
  <c r="K17" i="7"/>
  <c r="S17" i="7"/>
  <c r="X17" i="7"/>
  <c r="AB17" i="7"/>
  <c r="AG33" i="7"/>
  <c r="AF33" i="7" s="1"/>
  <c r="H94" i="7"/>
  <c r="H90" i="7"/>
  <c r="AH89" i="7"/>
  <c r="AH88" i="7" s="1"/>
  <c r="AJ89" i="7"/>
  <c r="AJ88" i="7" s="1"/>
  <c r="AL89" i="7"/>
  <c r="AL88" i="7" s="1"/>
  <c r="AN89" i="7"/>
  <c r="AN88" i="7" s="1"/>
  <c r="AF94" i="7"/>
  <c r="AF90" i="7"/>
  <c r="J35" i="7"/>
  <c r="L35" i="7"/>
  <c r="N35" i="7"/>
  <c r="N17" i="7" s="1"/>
  <c r="P35" i="7"/>
  <c r="P17" i="7" s="1"/>
  <c r="P16" i="7" s="1"/>
  <c r="R35" i="7"/>
  <c r="U35" i="7"/>
  <c r="W35" i="7"/>
  <c r="Y35" i="7"/>
  <c r="AA35" i="7"/>
  <c r="AC35" i="7"/>
  <c r="AH35" i="7"/>
  <c r="AL35" i="7"/>
  <c r="AP35" i="7"/>
  <c r="H42" i="7"/>
  <c r="AF37" i="7"/>
  <c r="AF39" i="7"/>
  <c r="AF41" i="7"/>
  <c r="AF44" i="7"/>
  <c r="H146" i="7"/>
  <c r="AG146" i="7"/>
  <c r="AF146" i="7" s="1"/>
  <c r="AF147" i="7"/>
  <c r="H147" i="7"/>
  <c r="AF148" i="7"/>
  <c r="H23" i="7"/>
  <c r="V89" i="7"/>
  <c r="V88" i="7" s="1"/>
  <c r="Z89" i="7"/>
  <c r="Z88" i="7" s="1"/>
  <c r="AD89" i="7"/>
  <c r="AD88" i="7" s="1"/>
  <c r="AF21" i="7"/>
  <c r="AF24" i="7"/>
  <c r="AF26" i="7"/>
  <c r="AF29" i="7"/>
  <c r="AF32" i="7"/>
  <c r="AV33" i="7" s="1"/>
  <c r="AF38" i="7"/>
  <c r="T31" i="7"/>
  <c r="AI35" i="7"/>
  <c r="AK35" i="7"/>
  <c r="AM35" i="7"/>
  <c r="AO35" i="7"/>
  <c r="AO17" i="7" s="1"/>
  <c r="AQ35" i="7"/>
  <c r="AQ17" i="7" s="1"/>
  <c r="T90" i="7"/>
  <c r="K89" i="7"/>
  <c r="K88" i="7" s="1"/>
  <c r="M89" i="7"/>
  <c r="M88" i="7" s="1"/>
  <c r="O89" i="7"/>
  <c r="O88" i="7" s="1"/>
  <c r="Q89" i="7"/>
  <c r="Q88" i="7" s="1"/>
  <c r="S89" i="7"/>
  <c r="S88" i="7" s="1"/>
  <c r="AI89" i="7"/>
  <c r="AI88" i="7" s="1"/>
  <c r="AK89" i="7"/>
  <c r="AK88" i="7" s="1"/>
  <c r="AM89" i="7"/>
  <c r="AM88" i="7" s="1"/>
  <c r="AO89" i="7"/>
  <c r="AO88" i="7" s="1"/>
  <c r="AQ89" i="7"/>
  <c r="AQ88" i="7" s="1"/>
  <c r="AF40" i="7"/>
  <c r="AF43" i="7"/>
  <c r="Y17" i="7"/>
  <c r="AA17" i="7"/>
  <c r="AC17" i="7"/>
  <c r="H36" i="7"/>
  <c r="AD35" i="7"/>
  <c r="AD17" i="7" s="1"/>
  <c r="T42" i="7"/>
  <c r="T94" i="7"/>
  <c r="W89" i="7"/>
  <c r="W88" i="7" s="1"/>
  <c r="Y89" i="7"/>
  <c r="Y88" i="7" s="1"/>
  <c r="AA89" i="7"/>
  <c r="AA88" i="7" s="1"/>
  <c r="AC89" i="7"/>
  <c r="AC88" i="7" s="1"/>
  <c r="AE89" i="7"/>
  <c r="AE88" i="7" s="1"/>
  <c r="AF20" i="7"/>
  <c r="AF22" i="7"/>
  <c r="AF25" i="7"/>
  <c r="AF27" i="7"/>
  <c r="AF30" i="7"/>
  <c r="I17" i="7"/>
  <c r="AG35" i="7"/>
  <c r="AF36" i="7"/>
  <c r="AF31" i="7"/>
  <c r="AG18" i="7"/>
  <c r="AF28" i="7"/>
  <c r="AF23" i="7"/>
  <c r="AK17" i="7"/>
  <c r="AL17" i="7"/>
  <c r="AP17" i="7"/>
  <c r="AF19" i="7"/>
  <c r="I89" i="7"/>
  <c r="U89" i="7"/>
  <c r="AG89" i="7"/>
  <c r="T36" i="7"/>
  <c r="T23" i="7"/>
  <c r="AE17" i="7"/>
  <c r="T19" i="7"/>
  <c r="U18" i="7"/>
  <c r="U17" i="7" s="1"/>
  <c r="AI48" i="12"/>
  <c r="AI47" i="12"/>
  <c r="J17" i="7" l="1"/>
  <c r="AH18" i="7"/>
  <c r="AI17" i="7"/>
  <c r="H35" i="7"/>
  <c r="T35" i="7"/>
  <c r="AF42" i="7"/>
  <c r="AJ35" i="7"/>
  <c r="AJ17" i="7" s="1"/>
  <c r="AH17" i="7"/>
  <c r="AN17" i="7"/>
  <c r="R17" i="7"/>
  <c r="AM17" i="7"/>
  <c r="W17" i="7"/>
  <c r="T17" i="7" s="1"/>
  <c r="L17" i="7"/>
  <c r="AG17" i="7"/>
  <c r="H18" i="7"/>
  <c r="AF18" i="7"/>
  <c r="T89" i="7"/>
  <c r="U88" i="7"/>
  <c r="T88" i="7" s="1"/>
  <c r="AF89" i="7"/>
  <c r="AG88" i="7"/>
  <c r="AF88" i="7" s="1"/>
  <c r="H89" i="7"/>
  <c r="I88" i="7"/>
  <c r="H88" i="7" s="1"/>
  <c r="T18" i="7"/>
  <c r="H20" i="5"/>
  <c r="AF35" i="7" l="1"/>
  <c r="AF17" i="7"/>
  <c r="H17" i="7"/>
  <c r="AQ210" i="7"/>
  <c r="AP210" i="7"/>
  <c r="AO210" i="7"/>
  <c r="AN210" i="7"/>
  <c r="AM210" i="7"/>
  <c r="AL210" i="7"/>
  <c r="AK210" i="7"/>
  <c r="AJ210" i="7"/>
  <c r="AI210" i="7"/>
  <c r="AH210" i="7"/>
  <c r="AQ209" i="7"/>
  <c r="AP209" i="7"/>
  <c r="AO209" i="7"/>
  <c r="AN209" i="7"/>
  <c r="AM209" i="7"/>
  <c r="AL209" i="7"/>
  <c r="AK209" i="7"/>
  <c r="AJ209" i="7"/>
  <c r="AI209" i="7"/>
  <c r="AH209" i="7"/>
  <c r="AQ203" i="7"/>
  <c r="AP203" i="7"/>
  <c r="AO203" i="7"/>
  <c r="AN203" i="7"/>
  <c r="AM203" i="7"/>
  <c r="AL203" i="7"/>
  <c r="AK203" i="7"/>
  <c r="AJ203" i="7"/>
  <c r="AI203" i="7"/>
  <c r="AH203" i="7"/>
  <c r="AQ202" i="7"/>
  <c r="AP202" i="7"/>
  <c r="AO202" i="7"/>
  <c r="AN202" i="7"/>
  <c r="AM202" i="7"/>
  <c r="AL202" i="7"/>
  <c r="AK202" i="7"/>
  <c r="AJ202" i="7"/>
  <c r="AI202" i="7"/>
  <c r="AH202" i="7"/>
  <c r="AQ197" i="7"/>
  <c r="AP197" i="7"/>
  <c r="AO197" i="7"/>
  <c r="AN197" i="7"/>
  <c r="AM197" i="7"/>
  <c r="AL197" i="7"/>
  <c r="AK197" i="7"/>
  <c r="AJ197" i="7"/>
  <c r="AI197" i="7"/>
  <c r="AH197" i="7"/>
  <c r="AQ196" i="7"/>
  <c r="AP196" i="7"/>
  <c r="AO196" i="7"/>
  <c r="AN196" i="7"/>
  <c r="AM196" i="7"/>
  <c r="AL196" i="7"/>
  <c r="AK196" i="7"/>
  <c r="AJ196" i="7"/>
  <c r="AI196" i="7"/>
  <c r="AH196" i="7"/>
  <c r="AQ193" i="7"/>
  <c r="AP193" i="7"/>
  <c r="AO193" i="7"/>
  <c r="AN193" i="7"/>
  <c r="AM193" i="7"/>
  <c r="AL193" i="7"/>
  <c r="AK193" i="7"/>
  <c r="AJ193" i="7"/>
  <c r="AI193" i="7"/>
  <c r="AH193" i="7"/>
  <c r="AQ192" i="7"/>
  <c r="AP192" i="7"/>
  <c r="AO192" i="7"/>
  <c r="AN192" i="7"/>
  <c r="AM192" i="7"/>
  <c r="AL192" i="7"/>
  <c r="AK192" i="7"/>
  <c r="AJ192" i="7"/>
  <c r="AI192" i="7"/>
  <c r="AH192" i="7"/>
  <c r="AQ186" i="7"/>
  <c r="AP186" i="7"/>
  <c r="AO186" i="7"/>
  <c r="AN186" i="7"/>
  <c r="AM186" i="7"/>
  <c r="AL186" i="7"/>
  <c r="AK186" i="7"/>
  <c r="AJ186" i="7"/>
  <c r="AI186" i="7"/>
  <c r="AH186" i="7"/>
  <c r="AQ183" i="7"/>
  <c r="AP183" i="7"/>
  <c r="AO183" i="7"/>
  <c r="AN183" i="7"/>
  <c r="AM183" i="7"/>
  <c r="AL183" i="7"/>
  <c r="AK183" i="7"/>
  <c r="AJ183" i="7"/>
  <c r="AI183" i="7"/>
  <c r="AH183" i="7"/>
  <c r="AQ182" i="7"/>
  <c r="AP182" i="7"/>
  <c r="AO182" i="7"/>
  <c r="AN182" i="7"/>
  <c r="AM182" i="7"/>
  <c r="AL182" i="7"/>
  <c r="AK182" i="7"/>
  <c r="AJ182" i="7"/>
  <c r="AI182" i="7"/>
  <c r="AH182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8" i="7"/>
  <c r="AP178" i="7"/>
  <c r="AO178" i="7"/>
  <c r="AN178" i="7"/>
  <c r="AM178" i="7"/>
  <c r="AL178" i="7"/>
  <c r="AK178" i="7"/>
  <c r="AJ178" i="7"/>
  <c r="AI178" i="7"/>
  <c r="AH178" i="7"/>
  <c r="AQ177" i="7"/>
  <c r="AP177" i="7"/>
  <c r="AO177" i="7"/>
  <c r="AN177" i="7"/>
  <c r="AM177" i="7"/>
  <c r="AL177" i="7"/>
  <c r="AK177" i="7"/>
  <c r="AJ177" i="7"/>
  <c r="AI177" i="7"/>
  <c r="AH177" i="7"/>
  <c r="AQ176" i="7"/>
  <c r="AP176" i="7"/>
  <c r="AO176" i="7"/>
  <c r="AN176" i="7"/>
  <c r="AM176" i="7"/>
  <c r="AL176" i="7"/>
  <c r="AK176" i="7"/>
  <c r="AJ176" i="7"/>
  <c r="AI176" i="7"/>
  <c r="AH176" i="7"/>
  <c r="AQ174" i="7"/>
  <c r="AP174" i="7"/>
  <c r="AO174" i="7"/>
  <c r="AN174" i="7"/>
  <c r="AM174" i="7"/>
  <c r="AL174" i="7"/>
  <c r="AK174" i="7"/>
  <c r="AJ174" i="7"/>
  <c r="AI174" i="7"/>
  <c r="AH174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65" i="7"/>
  <c r="AP165" i="7"/>
  <c r="AO165" i="7"/>
  <c r="AN165" i="7"/>
  <c r="AM165" i="7"/>
  <c r="AL165" i="7"/>
  <c r="AK165" i="7"/>
  <c r="AJ165" i="7"/>
  <c r="AI165" i="7"/>
  <c r="AH165" i="7"/>
  <c r="AQ164" i="7"/>
  <c r="AP164" i="7"/>
  <c r="AO164" i="7"/>
  <c r="AN164" i="7"/>
  <c r="AM164" i="7"/>
  <c r="AL164" i="7"/>
  <c r="AK164" i="7"/>
  <c r="AJ164" i="7"/>
  <c r="AI164" i="7"/>
  <c r="AH164" i="7"/>
  <c r="AQ163" i="7"/>
  <c r="AP163" i="7"/>
  <c r="AO163" i="7"/>
  <c r="AN163" i="7"/>
  <c r="AM163" i="7"/>
  <c r="AL163" i="7"/>
  <c r="AK163" i="7"/>
  <c r="AJ163" i="7"/>
  <c r="AI163" i="7"/>
  <c r="AH163" i="7"/>
  <c r="AQ162" i="7"/>
  <c r="AP162" i="7"/>
  <c r="AO162" i="7"/>
  <c r="AN162" i="7"/>
  <c r="AM162" i="7"/>
  <c r="AL162" i="7"/>
  <c r="AK162" i="7"/>
  <c r="AJ162" i="7"/>
  <c r="AI162" i="7"/>
  <c r="AH162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43" i="7"/>
  <c r="AP143" i="7"/>
  <c r="AO143" i="7"/>
  <c r="AN143" i="7"/>
  <c r="AM143" i="7"/>
  <c r="AL143" i="7"/>
  <c r="AK143" i="7"/>
  <c r="AJ143" i="7"/>
  <c r="AI143" i="7"/>
  <c r="AH143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8" i="7"/>
  <c r="AP138" i="7"/>
  <c r="AO138" i="7"/>
  <c r="AN138" i="7"/>
  <c r="AM138" i="7"/>
  <c r="AL138" i="7"/>
  <c r="AK138" i="7"/>
  <c r="AJ138" i="7"/>
  <c r="AI138" i="7"/>
  <c r="AH138" i="7"/>
  <c r="AQ137" i="7"/>
  <c r="AP137" i="7"/>
  <c r="AO137" i="7"/>
  <c r="AN137" i="7"/>
  <c r="AM137" i="7"/>
  <c r="AL137" i="7"/>
  <c r="AK137" i="7"/>
  <c r="AJ137" i="7"/>
  <c r="AI137" i="7"/>
  <c r="AH137" i="7"/>
  <c r="AQ132" i="7"/>
  <c r="AP132" i="7"/>
  <c r="AO132" i="7"/>
  <c r="AN132" i="7"/>
  <c r="AM132" i="7"/>
  <c r="AL132" i="7"/>
  <c r="AK132" i="7"/>
  <c r="AJ132" i="7"/>
  <c r="AI132" i="7"/>
  <c r="AH132" i="7"/>
  <c r="AQ131" i="7"/>
  <c r="AP131" i="7"/>
  <c r="AO131" i="7"/>
  <c r="AN131" i="7"/>
  <c r="AM131" i="7"/>
  <c r="AL131" i="7"/>
  <c r="AK131" i="7"/>
  <c r="AJ131" i="7"/>
  <c r="AI131" i="7"/>
  <c r="AH131" i="7"/>
  <c r="AQ130" i="7"/>
  <c r="AP130" i="7"/>
  <c r="AO130" i="7"/>
  <c r="AN130" i="7"/>
  <c r="AM130" i="7"/>
  <c r="AL130" i="7"/>
  <c r="AK130" i="7"/>
  <c r="AJ130" i="7"/>
  <c r="AI130" i="7"/>
  <c r="AH130" i="7"/>
  <c r="AQ129" i="7"/>
  <c r="AP129" i="7"/>
  <c r="AO129" i="7"/>
  <c r="AN129" i="7"/>
  <c r="AM129" i="7"/>
  <c r="AL129" i="7"/>
  <c r="AK129" i="7"/>
  <c r="AJ129" i="7"/>
  <c r="AI129" i="7"/>
  <c r="AH129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19" i="7"/>
  <c r="AP119" i="7"/>
  <c r="AO119" i="7"/>
  <c r="AN119" i="7"/>
  <c r="AM119" i="7"/>
  <c r="AL119" i="7"/>
  <c r="AK119" i="7"/>
  <c r="AJ119" i="7"/>
  <c r="AI119" i="7"/>
  <c r="AH119" i="7"/>
  <c r="AQ118" i="7"/>
  <c r="AP118" i="7"/>
  <c r="AO118" i="7"/>
  <c r="AN118" i="7"/>
  <c r="AM118" i="7"/>
  <c r="AL118" i="7"/>
  <c r="AK118" i="7"/>
  <c r="AJ118" i="7"/>
  <c r="AI118" i="7"/>
  <c r="AH118" i="7"/>
  <c r="AQ116" i="7"/>
  <c r="AP116" i="7"/>
  <c r="AO116" i="7"/>
  <c r="AN116" i="7"/>
  <c r="AM116" i="7"/>
  <c r="AL116" i="7"/>
  <c r="AK116" i="7"/>
  <c r="AJ116" i="7"/>
  <c r="AI116" i="7"/>
  <c r="AH116" i="7"/>
  <c r="AQ115" i="7"/>
  <c r="AP115" i="7"/>
  <c r="AO115" i="7"/>
  <c r="AN115" i="7"/>
  <c r="AM115" i="7"/>
  <c r="AL115" i="7"/>
  <c r="AK115" i="7"/>
  <c r="AJ115" i="7"/>
  <c r="AI115" i="7"/>
  <c r="AH115" i="7"/>
  <c r="AQ114" i="7"/>
  <c r="AP114" i="7"/>
  <c r="AO114" i="7"/>
  <c r="AN114" i="7"/>
  <c r="AM114" i="7"/>
  <c r="AL114" i="7"/>
  <c r="AK114" i="7"/>
  <c r="AJ114" i="7"/>
  <c r="AI114" i="7"/>
  <c r="AH114" i="7"/>
  <c r="AQ111" i="7"/>
  <c r="AP111" i="7"/>
  <c r="AO111" i="7"/>
  <c r="AN111" i="7"/>
  <c r="AM111" i="7"/>
  <c r="AL111" i="7"/>
  <c r="AK111" i="7"/>
  <c r="AJ111" i="7"/>
  <c r="AI111" i="7"/>
  <c r="AH111" i="7"/>
  <c r="AQ109" i="7"/>
  <c r="AP109" i="7"/>
  <c r="AO109" i="7"/>
  <c r="AN109" i="7"/>
  <c r="AM109" i="7"/>
  <c r="AL109" i="7"/>
  <c r="AK109" i="7"/>
  <c r="AJ109" i="7"/>
  <c r="AI109" i="7"/>
  <c r="AH109" i="7"/>
  <c r="AQ108" i="7"/>
  <c r="AP108" i="7"/>
  <c r="AO108" i="7"/>
  <c r="AN108" i="7"/>
  <c r="AM108" i="7"/>
  <c r="AL108" i="7"/>
  <c r="AK108" i="7"/>
  <c r="AJ108" i="7"/>
  <c r="AI108" i="7"/>
  <c r="AH108" i="7"/>
  <c r="AQ107" i="7"/>
  <c r="AP107" i="7"/>
  <c r="AO107" i="7"/>
  <c r="AN107" i="7"/>
  <c r="AM107" i="7"/>
  <c r="AL107" i="7"/>
  <c r="AK107" i="7"/>
  <c r="AJ107" i="7"/>
  <c r="AI107" i="7"/>
  <c r="AH107" i="7"/>
  <c r="AQ106" i="7"/>
  <c r="AP106" i="7"/>
  <c r="AO106" i="7"/>
  <c r="AN106" i="7"/>
  <c r="AM106" i="7"/>
  <c r="AL106" i="7"/>
  <c r="AK106" i="7"/>
  <c r="AJ106" i="7"/>
  <c r="AI106" i="7"/>
  <c r="AH106" i="7"/>
  <c r="AQ105" i="7"/>
  <c r="AP105" i="7"/>
  <c r="AO105" i="7"/>
  <c r="AN105" i="7"/>
  <c r="AM105" i="7"/>
  <c r="AL105" i="7"/>
  <c r="AK105" i="7"/>
  <c r="AJ105" i="7"/>
  <c r="AI105" i="7"/>
  <c r="AH105" i="7"/>
  <c r="AQ85" i="7"/>
  <c r="AP85" i="7"/>
  <c r="AO85" i="7"/>
  <c r="AN85" i="7"/>
  <c r="AM85" i="7"/>
  <c r="AL85" i="7"/>
  <c r="AK85" i="7"/>
  <c r="AJ85" i="7"/>
  <c r="AI85" i="7"/>
  <c r="AH85" i="7"/>
  <c r="AQ84" i="7"/>
  <c r="AP84" i="7"/>
  <c r="AO84" i="7"/>
  <c r="AN84" i="7"/>
  <c r="AM84" i="7"/>
  <c r="AL84" i="7"/>
  <c r="AK84" i="7"/>
  <c r="AJ84" i="7"/>
  <c r="AI84" i="7"/>
  <c r="AH84" i="7"/>
  <c r="AQ83" i="7"/>
  <c r="AP83" i="7"/>
  <c r="AO83" i="7"/>
  <c r="AN83" i="7"/>
  <c r="AM83" i="7"/>
  <c r="AL83" i="7"/>
  <c r="AK83" i="7"/>
  <c r="AJ83" i="7"/>
  <c r="AI83" i="7"/>
  <c r="AH83" i="7"/>
  <c r="AQ82" i="7"/>
  <c r="AP82" i="7"/>
  <c r="AO82" i="7"/>
  <c r="AN82" i="7"/>
  <c r="AM82" i="7"/>
  <c r="AL82" i="7"/>
  <c r="AK82" i="7"/>
  <c r="AJ82" i="7"/>
  <c r="AI82" i="7"/>
  <c r="AH82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2" i="7"/>
  <c r="AP72" i="7"/>
  <c r="AO72" i="7"/>
  <c r="AN72" i="7"/>
  <c r="AM72" i="7"/>
  <c r="AL72" i="7"/>
  <c r="AK72" i="7"/>
  <c r="AJ72" i="7"/>
  <c r="AI72" i="7"/>
  <c r="AH72" i="7"/>
  <c r="AQ71" i="7"/>
  <c r="AP71" i="7"/>
  <c r="AO71" i="7"/>
  <c r="AN71" i="7"/>
  <c r="AM71" i="7"/>
  <c r="AL71" i="7"/>
  <c r="AK71" i="7"/>
  <c r="AJ71" i="7"/>
  <c r="AI71" i="7"/>
  <c r="AH71" i="7"/>
  <c r="AQ69" i="7"/>
  <c r="AP69" i="7"/>
  <c r="AO69" i="7"/>
  <c r="AN69" i="7"/>
  <c r="AM69" i="7"/>
  <c r="AL69" i="7"/>
  <c r="AK69" i="7"/>
  <c r="AJ69" i="7"/>
  <c r="AI69" i="7"/>
  <c r="AH69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6" i="7"/>
  <c r="AP66" i="7"/>
  <c r="AO66" i="7"/>
  <c r="AN66" i="7"/>
  <c r="AM66" i="7"/>
  <c r="AL66" i="7"/>
  <c r="AK66" i="7"/>
  <c r="AJ66" i="7"/>
  <c r="AI66" i="7"/>
  <c r="AH66" i="7"/>
  <c r="AQ65" i="7"/>
  <c r="AP65" i="7"/>
  <c r="AO65" i="7"/>
  <c r="AN65" i="7"/>
  <c r="AM65" i="7"/>
  <c r="AL65" i="7"/>
  <c r="AK65" i="7"/>
  <c r="AJ65" i="7"/>
  <c r="AI65" i="7"/>
  <c r="AH65" i="7"/>
  <c r="AQ62" i="7"/>
  <c r="AP62" i="7"/>
  <c r="AO62" i="7"/>
  <c r="AN62" i="7"/>
  <c r="AL62" i="7"/>
  <c r="AK62" i="7"/>
  <c r="AJ62" i="7"/>
  <c r="AI62" i="7"/>
  <c r="AH62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10" i="7"/>
  <c r="AG209" i="7"/>
  <c r="AG203" i="7"/>
  <c r="AG202" i="7"/>
  <c r="AG197" i="7"/>
  <c r="AG196" i="7"/>
  <c r="AG193" i="7"/>
  <c r="AG192" i="7"/>
  <c r="AG186" i="7"/>
  <c r="AG183" i="7"/>
  <c r="AG182" i="7"/>
  <c r="AG180" i="7"/>
  <c r="AG179" i="7"/>
  <c r="AG178" i="7"/>
  <c r="AG177" i="7"/>
  <c r="AG176" i="7"/>
  <c r="AG174" i="7"/>
  <c r="AG173" i="7"/>
  <c r="AG172" i="7"/>
  <c r="AG165" i="7"/>
  <c r="AG164" i="7"/>
  <c r="AG163" i="7"/>
  <c r="AG162" i="7"/>
  <c r="AG160" i="7"/>
  <c r="AG159" i="7"/>
  <c r="AG158" i="7"/>
  <c r="AG143" i="7"/>
  <c r="AG140" i="7"/>
  <c r="AG139" i="7"/>
  <c r="AG138" i="7"/>
  <c r="AG137" i="7"/>
  <c r="AG132" i="7"/>
  <c r="AG131" i="7"/>
  <c r="AG130" i="7"/>
  <c r="AG129" i="7"/>
  <c r="AG127" i="7"/>
  <c r="AG126" i="7"/>
  <c r="AG125" i="7"/>
  <c r="AG119" i="7"/>
  <c r="AG118" i="7"/>
  <c r="AG116" i="7"/>
  <c r="AG115" i="7"/>
  <c r="AG114" i="7"/>
  <c r="AG111" i="7"/>
  <c r="AG109" i="7"/>
  <c r="AG108" i="7"/>
  <c r="AG107" i="7"/>
  <c r="AG106" i="7"/>
  <c r="AG105" i="7"/>
  <c r="AG85" i="7"/>
  <c r="AG84" i="7"/>
  <c r="AG83" i="7"/>
  <c r="AG82" i="7"/>
  <c r="AG80" i="7"/>
  <c r="AG79" i="7"/>
  <c r="AG78" i="7"/>
  <c r="AG68" i="7"/>
  <c r="AG72" i="7"/>
  <c r="AG71" i="7"/>
  <c r="AG69" i="7"/>
  <c r="AG67" i="7"/>
  <c r="AG66" i="7"/>
  <c r="AG65" i="7"/>
  <c r="AG62" i="7"/>
  <c r="AG56" i="7"/>
  <c r="AG55" i="7"/>
  <c r="AG54" i="7"/>
  <c r="AG53" i="7"/>
  <c r="AG49" i="7"/>
  <c r="T78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8" i="12" s="1"/>
  <c r="AM17" i="12"/>
  <c r="AM16" i="12"/>
  <c r="AF8" i="7" l="1"/>
  <c r="T8" i="7"/>
  <c r="AF5" i="9" l="1"/>
  <c r="AF5" i="12"/>
  <c r="T5" i="9"/>
  <c r="T5" i="12"/>
  <c r="H5" i="12" l="1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I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M49" i="12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6" i="9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V111" i="12"/>
  <c r="V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W105" i="12"/>
  <c r="W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Y92" i="12"/>
  <c r="Y91" i="12" s="1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B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A35" i="12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A30" i="12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B14" i="12" l="1"/>
  <c r="U86" i="12"/>
  <c r="AL67" i="12"/>
  <c r="AL105" i="12"/>
  <c r="AL104" i="12" s="1"/>
  <c r="AC14" i="12"/>
  <c r="X49" i="12"/>
  <c r="U49" i="12"/>
  <c r="Y60" i="12"/>
  <c r="Z81" i="12"/>
  <c r="AC86" i="12"/>
  <c r="X67" i="12"/>
  <c r="X28" i="9"/>
  <c r="AB67" i="12"/>
  <c r="AB28" i="9"/>
  <c r="T89" i="12"/>
  <c r="V33" i="9"/>
  <c r="AD86" i="12"/>
  <c r="AD33" i="9"/>
  <c r="AB92" i="12"/>
  <c r="AB91" i="12" s="1"/>
  <c r="AB38" i="9"/>
  <c r="W111" i="12"/>
  <c r="W110" i="12" s="1"/>
  <c r="W48" i="9"/>
  <c r="AA111" i="12"/>
  <c r="AA110" i="12" s="1"/>
  <c r="AA48" i="9"/>
  <c r="AE111" i="12"/>
  <c r="AE110" i="12" s="1"/>
  <c r="AE48" i="9"/>
  <c r="AN60" i="12"/>
  <c r="AM60" i="12"/>
  <c r="AM25" i="9"/>
  <c r="AQ60" i="12"/>
  <c r="AQ25" i="9"/>
  <c r="AH81" i="12"/>
  <c r="AH30" i="9"/>
  <c r="AL81" i="12"/>
  <c r="AL30" i="9"/>
  <c r="AP81" i="12"/>
  <c r="AP30" i="9"/>
  <c r="AJ92" i="12"/>
  <c r="AJ91" i="12" s="1"/>
  <c r="AM92" i="12"/>
  <c r="AM91" i="12" s="1"/>
  <c r="AM36" i="9"/>
  <c r="AQ92" i="12"/>
  <c r="AQ91" i="12" s="1"/>
  <c r="AQ36" i="9"/>
  <c r="AF37" i="9"/>
  <c r="AI105" i="12"/>
  <c r="AI104" i="12" s="1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T50" i="12"/>
  <c r="W22" i="9"/>
  <c r="Z49" i="12"/>
  <c r="Z23" i="9"/>
  <c r="AD49" i="12"/>
  <c r="AD23" i="9"/>
  <c r="W60" i="12"/>
  <c r="AE60" i="12"/>
  <c r="X60" i="12"/>
  <c r="X25" i="9"/>
  <c r="AA67" i="12"/>
  <c r="AA27" i="9"/>
  <c r="AE67" i="12"/>
  <c r="AE27" i="9"/>
  <c r="U67" i="12"/>
  <c r="U28" i="9"/>
  <c r="Y67" i="12"/>
  <c r="Y28" i="9"/>
  <c r="AC67" i="12"/>
  <c r="AC28" i="9"/>
  <c r="W81" i="12"/>
  <c r="W30" i="9"/>
  <c r="AA81" i="12"/>
  <c r="AA30" i="9"/>
  <c r="AE81" i="12"/>
  <c r="AE30" i="9"/>
  <c r="W86" i="12"/>
  <c r="W32" i="9"/>
  <c r="AA86" i="12"/>
  <c r="AA32" i="9"/>
  <c r="AE86" i="12"/>
  <c r="AE32" i="9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AE14" i="12"/>
  <c r="AE16" i="9"/>
  <c r="AC49" i="12"/>
  <c r="AC13" i="12" s="1"/>
  <c r="AB49" i="12"/>
  <c r="AB22" i="9"/>
  <c r="U60" i="12"/>
  <c r="U25" i="9"/>
  <c r="AC60" i="12"/>
  <c r="AC25" i="9"/>
  <c r="W67" i="12"/>
  <c r="AD81" i="12"/>
  <c r="AB81" i="12"/>
  <c r="AB30" i="9"/>
  <c r="X86" i="12"/>
  <c r="X33" i="9"/>
  <c r="AB86" i="12"/>
  <c r="AB33" i="9"/>
  <c r="U92" i="12"/>
  <c r="U91" i="12" s="1"/>
  <c r="AE92" i="12"/>
  <c r="AE91" i="12" s="1"/>
  <c r="X105" i="12"/>
  <c r="X104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T110" i="12" s="1"/>
  <c r="Y48" i="9"/>
  <c r="AC111" i="12"/>
  <c r="AC110" i="12" s="1"/>
  <c r="AC48" i="9"/>
  <c r="AK60" i="12"/>
  <c r="AK25" i="9"/>
  <c r="AG67" i="12"/>
  <c r="AG28" i="9"/>
  <c r="AO67" i="12"/>
  <c r="AO28" i="9"/>
  <c r="AG86" i="12"/>
  <c r="AG32" i="9"/>
  <c r="AO86" i="12"/>
  <c r="AO32" i="9"/>
  <c r="AN111" i="12"/>
  <c r="AN110" i="12" s="1"/>
  <c r="AN48" i="9"/>
  <c r="U14" i="12"/>
  <c r="U13" i="12" s="1"/>
  <c r="U15" i="9"/>
  <c r="AA60" i="12"/>
  <c r="V60" i="12"/>
  <c r="V25" i="9"/>
  <c r="AD60" i="12"/>
  <c r="AD25" i="9"/>
  <c r="U81" i="12"/>
  <c r="U30" i="9"/>
  <c r="Y81" i="12"/>
  <c r="Y30" i="9"/>
  <c r="AC81" i="12"/>
  <c r="AC30" i="9"/>
  <c r="W92" i="12"/>
  <c r="W91" i="12" s="1"/>
  <c r="AC92" i="12"/>
  <c r="AC91" i="12" s="1"/>
  <c r="AC36" i="9"/>
  <c r="T37" i="9"/>
  <c r="U111" i="12"/>
  <c r="U110" i="12" s="1"/>
  <c r="Z111" i="12"/>
  <c r="Z110" i="12" s="1"/>
  <c r="Z48" i="9"/>
  <c r="AD111" i="12"/>
  <c r="AD110" i="12" s="1"/>
  <c r="AD48" i="9"/>
  <c r="AQ14" i="12"/>
  <c r="AJ49" i="12"/>
  <c r="AJ23" i="9"/>
  <c r="AN49" i="12"/>
  <c r="AN23" i="9"/>
  <c r="AJ60" i="12"/>
  <c r="AH60" i="12"/>
  <c r="AH25" i="9"/>
  <c r="AL60" i="12"/>
  <c r="AL25" i="9"/>
  <c r="AP60" i="12"/>
  <c r="AP25" i="9"/>
  <c r="AP67" i="12"/>
  <c r="AH67" i="12"/>
  <c r="AH28" i="9"/>
  <c r="AG81" i="12"/>
  <c r="AG30" i="9"/>
  <c r="AK81" i="12"/>
  <c r="AK30" i="9"/>
  <c r="AO81" i="12"/>
  <c r="AO30" i="9"/>
  <c r="AH86" i="12"/>
  <c r="AH32" i="9"/>
  <c r="AI92" i="12"/>
  <c r="AI91" i="12" s="1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W14" i="12"/>
  <c r="AE105" i="12"/>
  <c r="AE104" i="12" s="1"/>
  <c r="AE43" i="9"/>
  <c r="T43" i="9" s="1"/>
  <c r="AK86" i="12"/>
  <c r="AI14" i="12"/>
  <c r="V92" i="12"/>
  <c r="V91" i="12" s="1"/>
  <c r="Z92" i="12"/>
  <c r="Z91" i="12" s="1"/>
  <c r="V86" i="12"/>
  <c r="AJ14" i="12"/>
  <c r="T30" i="12"/>
  <c r="T44" i="12"/>
  <c r="W49" i="12"/>
  <c r="AA49" i="12"/>
  <c r="AE49" i="12"/>
  <c r="AE13" i="12" s="1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O13" i="12" s="1"/>
  <c r="AF44" i="12"/>
  <c r="AH49" i="12"/>
  <c r="AL49" i="12"/>
  <c r="AP49" i="12"/>
  <c r="AP13" i="12" s="1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M13" i="12" s="1"/>
  <c r="AF30" i="12"/>
  <c r="T23" i="12"/>
  <c r="AN14" i="12"/>
  <c r="AF15" i="12"/>
  <c r="AQ105" i="12"/>
  <c r="AB13" i="12"/>
  <c r="T82" i="12"/>
  <c r="T112" i="12"/>
  <c r="AF112" i="12"/>
  <c r="T99" i="12"/>
  <c r="AF95" i="12"/>
  <c r="AD92" i="12"/>
  <c r="AD91" i="12" s="1"/>
  <c r="T93" i="12"/>
  <c r="AL86" i="12"/>
  <c r="V81" i="12"/>
  <c r="T81" i="12" s="1"/>
  <c r="AF82" i="12"/>
  <c r="AF72" i="12"/>
  <c r="AF68" i="12"/>
  <c r="AK67" i="12"/>
  <c r="Z60" i="12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I67" i="12"/>
  <c r="AF89" i="12"/>
  <c r="AG14" i="12"/>
  <c r="AF57" i="12"/>
  <c r="AG92" i="12"/>
  <c r="V14" i="12"/>
  <c r="V49" i="12"/>
  <c r="T95" i="12"/>
  <c r="I59" i="7"/>
  <c r="I52" i="7"/>
  <c r="I48" i="7"/>
  <c r="AL185" i="7"/>
  <c r="AL184" i="7" s="1"/>
  <c r="AN185" i="7"/>
  <c r="AN184" i="7" s="1"/>
  <c r="AF186" i="7"/>
  <c r="AQ185" i="7"/>
  <c r="AQ184" i="7" s="1"/>
  <c r="AP185" i="7"/>
  <c r="AP184" i="7" s="1"/>
  <c r="AO185" i="7"/>
  <c r="AO184" i="7" s="1"/>
  <c r="AM185" i="7"/>
  <c r="AM184" i="7" s="1"/>
  <c r="AK185" i="7"/>
  <c r="AK184" i="7" s="1"/>
  <c r="AJ185" i="7"/>
  <c r="AJ184" i="7" s="1"/>
  <c r="AI185" i="7"/>
  <c r="AI184" i="7" s="1"/>
  <c r="AH185" i="7"/>
  <c r="AH184" i="7" s="1"/>
  <c r="AG185" i="7"/>
  <c r="AG184" i="7" s="1"/>
  <c r="T186" i="7"/>
  <c r="AE185" i="7"/>
  <c r="AE184" i="7" s="1"/>
  <c r="AD185" i="7"/>
  <c r="AD184" i="7" s="1"/>
  <c r="AC185" i="7"/>
  <c r="AC184" i="7" s="1"/>
  <c r="AB185" i="7"/>
  <c r="AB184" i="7" s="1"/>
  <c r="AA185" i="7"/>
  <c r="AA184" i="7" s="1"/>
  <c r="Z185" i="7"/>
  <c r="Z184" i="7" s="1"/>
  <c r="Y185" i="7"/>
  <c r="Y184" i="7" s="1"/>
  <c r="X185" i="7"/>
  <c r="X184" i="7" s="1"/>
  <c r="W185" i="7"/>
  <c r="W184" i="7" s="1"/>
  <c r="V185" i="7"/>
  <c r="V184" i="7" s="1"/>
  <c r="U185" i="7"/>
  <c r="K185" i="7"/>
  <c r="K184" i="7" s="1"/>
  <c r="R185" i="7"/>
  <c r="R184" i="7" s="1"/>
  <c r="S185" i="7"/>
  <c r="Q185" i="7"/>
  <c r="Q184" i="7" s="1"/>
  <c r="P185" i="7"/>
  <c r="P184" i="7" s="1"/>
  <c r="O185" i="7"/>
  <c r="O184" i="7" s="1"/>
  <c r="N185" i="7"/>
  <c r="N184" i="7" s="1"/>
  <c r="M185" i="7"/>
  <c r="M184" i="7" s="1"/>
  <c r="L185" i="7"/>
  <c r="L184" i="7" s="1"/>
  <c r="J185" i="7"/>
  <c r="J184" i="7" s="1"/>
  <c r="S184" i="7"/>
  <c r="I185" i="7"/>
  <c r="I184" i="7" s="1"/>
  <c r="H186" i="7"/>
  <c r="T115" i="7"/>
  <c r="J113" i="7"/>
  <c r="AF115" i="7"/>
  <c r="H115" i="7"/>
  <c r="AF81" i="12" l="1"/>
  <c r="AA13" i="12"/>
  <c r="T60" i="12"/>
  <c r="T111" i="12"/>
  <c r="W13" i="12"/>
  <c r="I47" i="7"/>
  <c r="T104" i="12"/>
  <c r="AN13" i="12"/>
  <c r="Y13" i="12"/>
  <c r="AD13" i="12"/>
  <c r="AH13" i="12"/>
  <c r="T86" i="12"/>
  <c r="AF60" i="12"/>
  <c r="AF110" i="12"/>
  <c r="AF111" i="12"/>
  <c r="AL13" i="12"/>
  <c r="T67" i="12"/>
  <c r="AI13" i="12"/>
  <c r="T105" i="12"/>
  <c r="AJ13" i="12"/>
  <c r="AQ13" i="12"/>
  <c r="AF49" i="12"/>
  <c r="AF86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85" i="7"/>
  <c r="AF184" i="7"/>
  <c r="U184" i="7"/>
  <c r="T184" i="7" s="1"/>
  <c r="AF185" i="7"/>
  <c r="H185" i="7"/>
  <c r="H184" i="7"/>
  <c r="AQ59" i="7"/>
  <c r="AP59" i="7"/>
  <c r="AO59" i="7"/>
  <c r="AN59" i="7"/>
  <c r="AL59" i="7"/>
  <c r="AK59" i="7"/>
  <c r="AJ59" i="7"/>
  <c r="AI59" i="7"/>
  <c r="AH59" i="7"/>
  <c r="AG59" i="7"/>
  <c r="AE59" i="7"/>
  <c r="AD59" i="7"/>
  <c r="AC59" i="7"/>
  <c r="AB59" i="7"/>
  <c r="Z59" i="7"/>
  <c r="Y59" i="7"/>
  <c r="X59" i="7"/>
  <c r="W59" i="7"/>
  <c r="V59" i="7"/>
  <c r="U59" i="7"/>
  <c r="S59" i="7"/>
  <c r="R59" i="7"/>
  <c r="Q59" i="7"/>
  <c r="P59" i="7"/>
  <c r="N59" i="7"/>
  <c r="M59" i="7"/>
  <c r="L59" i="7"/>
  <c r="K59" i="7"/>
  <c r="J59" i="7"/>
  <c r="AF62" i="7"/>
  <c r="T62" i="7"/>
  <c r="H62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N81" i="12"/>
  <c r="AU64" i="7"/>
  <c r="AU36" i="7"/>
  <c r="AT64" i="7"/>
  <c r="AT36" i="7"/>
  <c r="AV64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9" i="7"/>
  <c r="T59" i="7"/>
  <c r="H59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52" i="7"/>
  <c r="AM251" i="7" s="1"/>
  <c r="AM249" i="7"/>
  <c r="AM244" i="7"/>
  <c r="AM240" i="7"/>
  <c r="AM229" i="7"/>
  <c r="AM228" i="7" s="1"/>
  <c r="AM226" i="7"/>
  <c r="AM221" i="7"/>
  <c r="AM217" i="7"/>
  <c r="AM208" i="7"/>
  <c r="AM207" i="7" s="1"/>
  <c r="AM206" i="7" s="1"/>
  <c r="AM205" i="7" s="1"/>
  <c r="AM201" i="7"/>
  <c r="AM200" i="7" s="1"/>
  <c r="AM199" i="7" s="1"/>
  <c r="AM195" i="7"/>
  <c r="AM194" i="7" s="1"/>
  <c r="AM191" i="7"/>
  <c r="AM190" i="7" s="1"/>
  <c r="AM181" i="7"/>
  <c r="AM175" i="7"/>
  <c r="AM171" i="7"/>
  <c r="AM161" i="7"/>
  <c r="AM157" i="7"/>
  <c r="AM142" i="7"/>
  <c r="AM141" i="7" s="1"/>
  <c r="AM136" i="7"/>
  <c r="AM135" i="7" s="1"/>
  <c r="AM128" i="7"/>
  <c r="AM124" i="7"/>
  <c r="AM117" i="7"/>
  <c r="AM113" i="7"/>
  <c r="AM110" i="7"/>
  <c r="AM104" i="7"/>
  <c r="AM81" i="7"/>
  <c r="AM77" i="7"/>
  <c r="AM70" i="7"/>
  <c r="AM64" i="7"/>
  <c r="AM52" i="7"/>
  <c r="AM48" i="7"/>
  <c r="AM47" i="7" s="1"/>
  <c r="AM46" i="7" s="1"/>
  <c r="AM16" i="7" s="1"/>
  <c r="AM12" i="7" s="1"/>
  <c r="AA208" i="7"/>
  <c r="AA207" i="7" s="1"/>
  <c r="AA206" i="7" s="1"/>
  <c r="AA205" i="7" s="1"/>
  <c r="AA201" i="7"/>
  <c r="AA200" i="7" s="1"/>
  <c r="AA199" i="7" s="1"/>
  <c r="AA195" i="7"/>
  <c r="AA194" i="7" s="1"/>
  <c r="AA191" i="7"/>
  <c r="AA190" i="7" s="1"/>
  <c r="AA181" i="7"/>
  <c r="AA175" i="7"/>
  <c r="AA171" i="7"/>
  <c r="AA161" i="7"/>
  <c r="AA157" i="7"/>
  <c r="AA142" i="7"/>
  <c r="AA141" i="7" s="1"/>
  <c r="AA136" i="7"/>
  <c r="AA135" i="7" s="1"/>
  <c r="AA128" i="7"/>
  <c r="AA124" i="7"/>
  <c r="AA117" i="7"/>
  <c r="AA113" i="7"/>
  <c r="AA110" i="7"/>
  <c r="AA104" i="7"/>
  <c r="AA81" i="7"/>
  <c r="AA77" i="7"/>
  <c r="AA70" i="7"/>
  <c r="AA64" i="7"/>
  <c r="AA52" i="7"/>
  <c r="AA48" i="7"/>
  <c r="O252" i="7"/>
  <c r="O251" i="7" s="1"/>
  <c r="O249" i="7"/>
  <c r="O244" i="7"/>
  <c r="O240" i="7"/>
  <c r="O229" i="7"/>
  <c r="O228" i="7" s="1"/>
  <c r="O226" i="7"/>
  <c r="O221" i="7"/>
  <c r="O217" i="7"/>
  <c r="O208" i="7"/>
  <c r="O207" i="7" s="1"/>
  <c r="O206" i="7" s="1"/>
  <c r="O205" i="7" s="1"/>
  <c r="O201" i="7"/>
  <c r="O200" i="7" s="1"/>
  <c r="O199" i="7" s="1"/>
  <c r="O195" i="7"/>
  <c r="O194" i="7" s="1"/>
  <c r="O191" i="7"/>
  <c r="O190" i="7" s="1"/>
  <c r="O181" i="7"/>
  <c r="O175" i="7"/>
  <c r="O171" i="7"/>
  <c r="O161" i="7"/>
  <c r="O157" i="7"/>
  <c r="O142" i="7"/>
  <c r="O141" i="7" s="1"/>
  <c r="O136" i="7"/>
  <c r="O135" i="7" s="1"/>
  <c r="O128" i="7"/>
  <c r="O124" i="7"/>
  <c r="O117" i="7"/>
  <c r="O113" i="7"/>
  <c r="O110" i="7"/>
  <c r="O104" i="7"/>
  <c r="O81" i="7"/>
  <c r="O77" i="7"/>
  <c r="O70" i="7"/>
  <c r="O64" i="7"/>
  <c r="O52" i="7"/>
  <c r="O48" i="7"/>
  <c r="AA47" i="7" l="1"/>
  <c r="O47" i="7"/>
  <c r="AM76" i="7"/>
  <c r="AM75" i="7" s="1"/>
  <c r="N9" i="9"/>
  <c r="O156" i="7"/>
  <c r="O155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12" i="7"/>
  <c r="AA123" i="7"/>
  <c r="AA122" i="7" s="1"/>
  <c r="AA76" i="7"/>
  <c r="AA75" i="7" s="1"/>
  <c r="AA156" i="7"/>
  <c r="AA155" i="7" s="1"/>
  <c r="O63" i="7"/>
  <c r="O123" i="7"/>
  <c r="O122" i="7" s="1"/>
  <c r="O112" i="7"/>
  <c r="O239" i="7"/>
  <c r="AM156" i="7"/>
  <c r="AM155" i="7" s="1"/>
  <c r="O76" i="7"/>
  <c r="O75" i="7" s="1"/>
  <c r="AM63" i="7"/>
  <c r="AM103" i="7"/>
  <c r="AA134" i="7"/>
  <c r="AA170" i="7"/>
  <c r="AA169" i="7" s="1"/>
  <c r="AA112" i="7"/>
  <c r="AM123" i="7"/>
  <c r="AM122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70" i="7"/>
  <c r="AA103" i="7"/>
  <c r="AM189" i="7"/>
  <c r="AM134" i="7"/>
  <c r="AM170" i="7"/>
  <c r="AM169" i="7" s="1"/>
  <c r="O103" i="7"/>
  <c r="AA63" i="7"/>
  <c r="AM216" i="7"/>
  <c r="AM215" i="7" s="1"/>
  <c r="AM214" i="7" s="1"/>
  <c r="AM239" i="7"/>
  <c r="AM238" i="7" s="1"/>
  <c r="AM237" i="7" s="1"/>
  <c r="O134" i="7"/>
  <c r="AA189" i="7"/>
  <c r="O189" i="7"/>
  <c r="O216" i="7"/>
  <c r="O215" i="7" s="1"/>
  <c r="O214" i="7" s="1"/>
  <c r="O238" i="7"/>
  <c r="O237" i="7" s="1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I81" i="7"/>
  <c r="I77" i="7"/>
  <c r="AF85" i="7"/>
  <c r="T85" i="7"/>
  <c r="H85" i="7"/>
  <c r="AF84" i="7"/>
  <c r="T84" i="7"/>
  <c r="H84" i="7"/>
  <c r="AF83" i="7"/>
  <c r="T83" i="7"/>
  <c r="H83" i="7"/>
  <c r="AF82" i="7"/>
  <c r="T82" i="7"/>
  <c r="H82" i="7"/>
  <c r="AQ81" i="7"/>
  <c r="AP81" i="7"/>
  <c r="AO81" i="7"/>
  <c r="AN81" i="7"/>
  <c r="AL81" i="7"/>
  <c r="AK81" i="7"/>
  <c r="AJ81" i="7"/>
  <c r="AI81" i="7"/>
  <c r="AH81" i="7"/>
  <c r="AG81" i="7"/>
  <c r="AE81" i="7"/>
  <c r="AD81" i="7"/>
  <c r="AC81" i="7"/>
  <c r="AB81" i="7"/>
  <c r="Z81" i="7"/>
  <c r="Y81" i="7"/>
  <c r="X81" i="7"/>
  <c r="W81" i="7"/>
  <c r="V81" i="7"/>
  <c r="U81" i="7"/>
  <c r="S81" i="7"/>
  <c r="R81" i="7"/>
  <c r="Q81" i="7"/>
  <c r="P81" i="7"/>
  <c r="N81" i="7"/>
  <c r="M81" i="7"/>
  <c r="L81" i="7"/>
  <c r="K81" i="7"/>
  <c r="J81" i="7"/>
  <c r="AF80" i="7"/>
  <c r="T80" i="7"/>
  <c r="H80" i="7"/>
  <c r="AF79" i="7"/>
  <c r="T79" i="7"/>
  <c r="H79" i="7"/>
  <c r="AF78" i="7"/>
  <c r="H78" i="7"/>
  <c r="AH208" i="7"/>
  <c r="AH207" i="7" s="1"/>
  <c r="AH206" i="7" s="1"/>
  <c r="AH205" i="7" s="1"/>
  <c r="AH201" i="7"/>
  <c r="AH200" i="7" s="1"/>
  <c r="AH199" i="7" s="1"/>
  <c r="AH195" i="7"/>
  <c r="AH194" i="7" s="1"/>
  <c r="AH191" i="7"/>
  <c r="AH190" i="7" s="1"/>
  <c r="AH181" i="7"/>
  <c r="AH175" i="7"/>
  <c r="AH171" i="7"/>
  <c r="AH161" i="7"/>
  <c r="AH157" i="7"/>
  <c r="AH142" i="7"/>
  <c r="AH141" i="7" s="1"/>
  <c r="AH136" i="7"/>
  <c r="AH135" i="7" s="1"/>
  <c r="AH128" i="7"/>
  <c r="AH124" i="7"/>
  <c r="AH117" i="7"/>
  <c r="AH113" i="7"/>
  <c r="AH110" i="7"/>
  <c r="AH104" i="7"/>
  <c r="AH70" i="7"/>
  <c r="AH64" i="7"/>
  <c r="AH52" i="7"/>
  <c r="AH48" i="7"/>
  <c r="J252" i="7"/>
  <c r="J251" i="7" s="1"/>
  <c r="J249" i="7"/>
  <c r="J244" i="7"/>
  <c r="J240" i="7"/>
  <c r="J229" i="7"/>
  <c r="J228" i="7" s="1"/>
  <c r="J226" i="7"/>
  <c r="J221" i="7"/>
  <c r="J217" i="7"/>
  <c r="J208" i="7"/>
  <c r="J207" i="7" s="1"/>
  <c r="J206" i="7" s="1"/>
  <c r="J205" i="7" s="1"/>
  <c r="J201" i="7"/>
  <c r="J200" i="7" s="1"/>
  <c r="J199" i="7" s="1"/>
  <c r="J195" i="7"/>
  <c r="J194" i="7" s="1"/>
  <c r="J191" i="7"/>
  <c r="J190" i="7" s="1"/>
  <c r="J181" i="7"/>
  <c r="J175" i="7"/>
  <c r="J171" i="7"/>
  <c r="J161" i="7"/>
  <c r="J157" i="7"/>
  <c r="J142" i="7"/>
  <c r="J141" i="7" s="1"/>
  <c r="J136" i="7"/>
  <c r="J135" i="7" s="1"/>
  <c r="J128" i="7"/>
  <c r="J124" i="7"/>
  <c r="J117" i="7"/>
  <c r="J110" i="7"/>
  <c r="J104" i="7"/>
  <c r="J70" i="7"/>
  <c r="J64" i="7"/>
  <c r="J52" i="7"/>
  <c r="J48" i="7"/>
  <c r="V208" i="7"/>
  <c r="V207" i="7" s="1"/>
  <c r="V206" i="7" s="1"/>
  <c r="V205" i="7" s="1"/>
  <c r="V201" i="7"/>
  <c r="V200" i="7" s="1"/>
  <c r="V199" i="7" s="1"/>
  <c r="V195" i="7"/>
  <c r="V194" i="7" s="1"/>
  <c r="V191" i="7"/>
  <c r="V190" i="7" s="1"/>
  <c r="V181" i="7"/>
  <c r="V175" i="7"/>
  <c r="V171" i="7"/>
  <c r="V161" i="7"/>
  <c r="V157" i="7"/>
  <c r="V142" i="7"/>
  <c r="V141" i="7" s="1"/>
  <c r="V136" i="7"/>
  <c r="V135" i="7" s="1"/>
  <c r="V128" i="7"/>
  <c r="V124" i="7"/>
  <c r="V117" i="7"/>
  <c r="V113" i="7"/>
  <c r="V110" i="7"/>
  <c r="V104" i="7"/>
  <c r="V70" i="7"/>
  <c r="V64" i="7"/>
  <c r="V52" i="7"/>
  <c r="V48" i="7"/>
  <c r="J47" i="7" l="1"/>
  <c r="AH47" i="7"/>
  <c r="V47" i="7"/>
  <c r="V112" i="7"/>
  <c r="AH156" i="7"/>
  <c r="AH155" i="7" s="1"/>
  <c r="AA102" i="7"/>
  <c r="AA101" i="7" s="1"/>
  <c r="T13" i="9"/>
  <c r="Y8" i="12"/>
  <c r="O169" i="7"/>
  <c r="O168" i="7" s="1"/>
  <c r="O46" i="7"/>
  <c r="O16" i="7" s="1"/>
  <c r="AA168" i="7"/>
  <c r="AA46" i="7"/>
  <c r="AA16" i="7" s="1"/>
  <c r="AA12" i="7" s="1"/>
  <c r="AM102" i="7"/>
  <c r="AM101" i="7" s="1"/>
  <c r="J76" i="7"/>
  <c r="J75" i="7" s="1"/>
  <c r="AH76" i="7"/>
  <c r="AH75" i="7" s="1"/>
  <c r="AL76" i="7"/>
  <c r="AL75" i="7" s="1"/>
  <c r="AQ76" i="7"/>
  <c r="AQ75" i="7" s="1"/>
  <c r="O102" i="7"/>
  <c r="O101" i="7" s="1"/>
  <c r="V123" i="7"/>
  <c r="V122" i="7" s="1"/>
  <c r="AN76" i="7"/>
  <c r="AN75" i="7" s="1"/>
  <c r="Q76" i="7"/>
  <c r="Q75" i="7" s="1"/>
  <c r="I76" i="7"/>
  <c r="I75" i="7" s="1"/>
  <c r="I16" i="7" s="1"/>
  <c r="AG76" i="7"/>
  <c r="AG75" i="7" s="1"/>
  <c r="AK76" i="7"/>
  <c r="AK75" i="7" s="1"/>
  <c r="AP76" i="7"/>
  <c r="AP75" i="7" s="1"/>
  <c r="AI76" i="7"/>
  <c r="AI75" i="7" s="1"/>
  <c r="AM168" i="7"/>
  <c r="AK8" i="12"/>
  <c r="AH8" i="12"/>
  <c r="AG9" i="9"/>
  <c r="AJ8" i="12"/>
  <c r="X8" i="12"/>
  <c r="V8" i="12"/>
  <c r="T9" i="12"/>
  <c r="X9" i="9"/>
  <c r="U8" i="12"/>
  <c r="V9" i="9"/>
  <c r="AF9" i="12"/>
  <c r="AG8" i="12"/>
  <c r="AB76" i="7"/>
  <c r="AB75" i="7" s="1"/>
  <c r="N76" i="7"/>
  <c r="N75" i="7" s="1"/>
  <c r="S76" i="7"/>
  <c r="S75" i="7" s="1"/>
  <c r="AC76" i="7"/>
  <c r="AC75" i="7" s="1"/>
  <c r="K76" i="7"/>
  <c r="K75" i="7" s="1"/>
  <c r="AJ76" i="7"/>
  <c r="AJ75" i="7" s="1"/>
  <c r="AO76" i="7"/>
  <c r="AO75" i="7" s="1"/>
  <c r="T81" i="7"/>
  <c r="W76" i="7"/>
  <c r="W75" i="7" s="1"/>
  <c r="X76" i="7"/>
  <c r="X75" i="7" s="1"/>
  <c r="P76" i="7"/>
  <c r="P75" i="7" s="1"/>
  <c r="U76" i="7"/>
  <c r="U75" i="7" s="1"/>
  <c r="Y76" i="7"/>
  <c r="Y75" i="7" s="1"/>
  <c r="AD76" i="7"/>
  <c r="AD75" i="7" s="1"/>
  <c r="L76" i="7"/>
  <c r="L75" i="7" s="1"/>
  <c r="V76" i="7"/>
  <c r="V75" i="7" s="1"/>
  <c r="Z76" i="7"/>
  <c r="Z75" i="7" s="1"/>
  <c r="AE76" i="7"/>
  <c r="AE75" i="7" s="1"/>
  <c r="M76" i="7"/>
  <c r="M75" i="7" s="1"/>
  <c r="R76" i="7"/>
  <c r="R75" i="7" s="1"/>
  <c r="H81" i="7"/>
  <c r="J216" i="7"/>
  <c r="J215" i="7" s="1"/>
  <c r="J214" i="7" s="1"/>
  <c r="J112" i="7"/>
  <c r="AH123" i="7"/>
  <c r="AH122" i="7" s="1"/>
  <c r="AH63" i="7"/>
  <c r="AH112" i="7"/>
  <c r="AF77" i="7"/>
  <c r="J63" i="7"/>
  <c r="V156" i="7"/>
  <c r="V155" i="7" s="1"/>
  <c r="J123" i="7"/>
  <c r="J122" i="7" s="1"/>
  <c r="J189" i="7"/>
  <c r="H77" i="7"/>
  <c r="AF81" i="7"/>
  <c r="T77" i="7"/>
  <c r="V63" i="7"/>
  <c r="V134" i="7"/>
  <c r="J103" i="7"/>
  <c r="J239" i="7"/>
  <c r="J238" i="7" s="1"/>
  <c r="J237" i="7" s="1"/>
  <c r="J156" i="7"/>
  <c r="J155" i="7" s="1"/>
  <c r="V170" i="7"/>
  <c r="V169" i="7" s="1"/>
  <c r="AH103" i="7"/>
  <c r="AH170" i="7"/>
  <c r="AH169" i="7" s="1"/>
  <c r="V103" i="7"/>
  <c r="J134" i="7"/>
  <c r="V189" i="7"/>
  <c r="J170" i="7"/>
  <c r="J169" i="7" s="1"/>
  <c r="AH189" i="7"/>
  <c r="AH134" i="7"/>
  <c r="AF49" i="7"/>
  <c r="AF50" i="7"/>
  <c r="K52" i="7"/>
  <c r="L52" i="7"/>
  <c r="M52" i="7"/>
  <c r="N52" i="7"/>
  <c r="P52" i="7"/>
  <c r="Q52" i="7"/>
  <c r="R52" i="7"/>
  <c r="S52" i="7"/>
  <c r="K64" i="7"/>
  <c r="L64" i="7"/>
  <c r="M64" i="7"/>
  <c r="N64" i="7"/>
  <c r="P64" i="7"/>
  <c r="Q64" i="7"/>
  <c r="R64" i="7"/>
  <c r="S64" i="7"/>
  <c r="N175" i="7"/>
  <c r="T111" i="7"/>
  <c r="H111" i="7"/>
  <c r="AQ110" i="7"/>
  <c r="AP110" i="7"/>
  <c r="AO110" i="7"/>
  <c r="AN110" i="7"/>
  <c r="AL110" i="7"/>
  <c r="AK110" i="7"/>
  <c r="AJ110" i="7"/>
  <c r="AI110" i="7"/>
  <c r="AG110" i="7"/>
  <c r="AE110" i="7"/>
  <c r="AD110" i="7"/>
  <c r="AC110" i="7"/>
  <c r="AB110" i="7"/>
  <c r="Z110" i="7"/>
  <c r="Y110" i="7"/>
  <c r="X110" i="7"/>
  <c r="W110" i="7"/>
  <c r="U110" i="7"/>
  <c r="S110" i="7"/>
  <c r="R110" i="7"/>
  <c r="Q110" i="7"/>
  <c r="P110" i="7"/>
  <c r="N110" i="7"/>
  <c r="M110" i="7"/>
  <c r="L110" i="7"/>
  <c r="K110" i="7"/>
  <c r="I110" i="7"/>
  <c r="K104" i="7"/>
  <c r="AQ104" i="7"/>
  <c r="AF111" i="7"/>
  <c r="AV38" i="7" s="1"/>
  <c r="AO208" i="7"/>
  <c r="AO207" i="7" s="1"/>
  <c r="AO206" i="7" s="1"/>
  <c r="AO205" i="7" s="1"/>
  <c r="I208" i="7"/>
  <c r="I207" i="7" s="1"/>
  <c r="I206" i="7" s="1"/>
  <c r="I205" i="7" s="1"/>
  <c r="I70" i="7"/>
  <c r="I64" i="7"/>
  <c r="AF210" i="7"/>
  <c r="AV78" i="7" s="1"/>
  <c r="T210" i="7"/>
  <c r="AU78" i="7" s="1"/>
  <c r="H210" i="7"/>
  <c r="AT78" i="7" s="1"/>
  <c r="AF209" i="7"/>
  <c r="AV77" i="7" s="1"/>
  <c r="T209" i="7"/>
  <c r="AU77" i="7" s="1"/>
  <c r="H209" i="7"/>
  <c r="AT77" i="7" s="1"/>
  <c r="AQ208" i="7"/>
  <c r="AQ207" i="7" s="1"/>
  <c r="AQ206" i="7" s="1"/>
  <c r="AQ205" i="7" s="1"/>
  <c r="AP208" i="7"/>
  <c r="AP207" i="7" s="1"/>
  <c r="AP206" i="7" s="1"/>
  <c r="AP205" i="7" s="1"/>
  <c r="AN208" i="7"/>
  <c r="AN207" i="7" s="1"/>
  <c r="AN206" i="7" s="1"/>
  <c r="AN205" i="7" s="1"/>
  <c r="AL208" i="7"/>
  <c r="AL207" i="7" s="1"/>
  <c r="AL206" i="7" s="1"/>
  <c r="AL205" i="7" s="1"/>
  <c r="AK208" i="7"/>
  <c r="AK207" i="7" s="1"/>
  <c r="AK206" i="7" s="1"/>
  <c r="AK205" i="7" s="1"/>
  <c r="AJ208" i="7"/>
  <c r="AJ207" i="7" s="1"/>
  <c r="AJ206" i="7" s="1"/>
  <c r="AJ205" i="7" s="1"/>
  <c r="AI208" i="7"/>
  <c r="AI207" i="7" s="1"/>
  <c r="AI206" i="7" s="1"/>
  <c r="AI205" i="7" s="1"/>
  <c r="AG208" i="7"/>
  <c r="AG207" i="7" s="1"/>
  <c r="AG206" i="7" s="1"/>
  <c r="AG205" i="7" s="1"/>
  <c r="AE208" i="7"/>
  <c r="AE207" i="7" s="1"/>
  <c r="AE206" i="7" s="1"/>
  <c r="AE205" i="7" s="1"/>
  <c r="AD208" i="7"/>
  <c r="AD207" i="7" s="1"/>
  <c r="AD206" i="7" s="1"/>
  <c r="AD205" i="7" s="1"/>
  <c r="AC208" i="7"/>
  <c r="AC207" i="7" s="1"/>
  <c r="AC206" i="7" s="1"/>
  <c r="AC205" i="7" s="1"/>
  <c r="AB208" i="7"/>
  <c r="AB207" i="7" s="1"/>
  <c r="AB206" i="7" s="1"/>
  <c r="AB205" i="7" s="1"/>
  <c r="Z208" i="7"/>
  <c r="Z207" i="7" s="1"/>
  <c r="Z206" i="7" s="1"/>
  <c r="Z205" i="7" s="1"/>
  <c r="Y208" i="7"/>
  <c r="Y207" i="7" s="1"/>
  <c r="Y206" i="7" s="1"/>
  <c r="Y205" i="7" s="1"/>
  <c r="X208" i="7"/>
  <c r="X207" i="7" s="1"/>
  <c r="X206" i="7" s="1"/>
  <c r="X205" i="7" s="1"/>
  <c r="W208" i="7"/>
  <c r="W207" i="7" s="1"/>
  <c r="W206" i="7" s="1"/>
  <c r="W205" i="7" s="1"/>
  <c r="U208" i="7"/>
  <c r="U207" i="7" s="1"/>
  <c r="U206" i="7" s="1"/>
  <c r="U205" i="7" s="1"/>
  <c r="S208" i="7"/>
  <c r="S207" i="7" s="1"/>
  <c r="S206" i="7" s="1"/>
  <c r="S205" i="7" s="1"/>
  <c r="R208" i="7"/>
  <c r="R207" i="7" s="1"/>
  <c r="R206" i="7" s="1"/>
  <c r="R205" i="7" s="1"/>
  <c r="Q208" i="7"/>
  <c r="Q207" i="7" s="1"/>
  <c r="Q206" i="7" s="1"/>
  <c r="Q205" i="7" s="1"/>
  <c r="P208" i="7"/>
  <c r="P207" i="7" s="1"/>
  <c r="P206" i="7" s="1"/>
  <c r="P205" i="7" s="1"/>
  <c r="N208" i="7"/>
  <c r="N207" i="7" s="1"/>
  <c r="N206" i="7" s="1"/>
  <c r="N205" i="7" s="1"/>
  <c r="M208" i="7"/>
  <c r="M207" i="7" s="1"/>
  <c r="M206" i="7" s="1"/>
  <c r="M205" i="7" s="1"/>
  <c r="L208" i="7"/>
  <c r="L207" i="7" s="1"/>
  <c r="L206" i="7" s="1"/>
  <c r="L205" i="7" s="1"/>
  <c r="K208" i="7"/>
  <c r="K207" i="7" s="1"/>
  <c r="K206" i="7" s="1"/>
  <c r="K205" i="7" s="1"/>
  <c r="V102" i="7" l="1"/>
  <c r="AU66" i="7"/>
  <c r="AU38" i="7"/>
  <c r="AT66" i="7"/>
  <c r="AT38" i="7"/>
  <c r="J46" i="7"/>
  <c r="J16" i="7" s="1"/>
  <c r="AA13" i="7"/>
  <c r="AM10" i="12"/>
  <c r="O12" i="7"/>
  <c r="O10" i="9" s="1"/>
  <c r="J168" i="7"/>
  <c r="V101" i="7"/>
  <c r="AV66" i="7"/>
  <c r="J102" i="7"/>
  <c r="J101" i="7" s="1"/>
  <c r="AF9" i="9"/>
  <c r="T9" i="9"/>
  <c r="AH102" i="7"/>
  <c r="AH101" i="7" s="1"/>
  <c r="H75" i="7"/>
  <c r="T76" i="7"/>
  <c r="AH46" i="7"/>
  <c r="AH16" i="7" s="1"/>
  <c r="K103" i="7"/>
  <c r="T75" i="7"/>
  <c r="AH168" i="7"/>
  <c r="AF76" i="7"/>
  <c r="H76" i="7"/>
  <c r="V46" i="7"/>
  <c r="V16" i="7" s="1"/>
  <c r="AF110" i="7"/>
  <c r="AQ103" i="7"/>
  <c r="V168" i="7"/>
  <c r="I63" i="7"/>
  <c r="I46" i="7" s="1"/>
  <c r="T205" i="7"/>
  <c r="T110" i="7"/>
  <c r="H110" i="7"/>
  <c r="H205" i="7"/>
  <c r="T206" i="7"/>
  <c r="H207" i="7"/>
  <c r="G36" i="5" s="1"/>
  <c r="AF208" i="7"/>
  <c r="AF206" i="7"/>
  <c r="AF205" i="7"/>
  <c r="H208" i="7"/>
  <c r="T207" i="7"/>
  <c r="H36" i="5" s="1"/>
  <c r="AF207" i="7"/>
  <c r="I36" i="5" s="1"/>
  <c r="T208" i="7"/>
  <c r="H206" i="7"/>
  <c r="AF183" i="7"/>
  <c r="AV31" i="7" s="1"/>
  <c r="AF182" i="7"/>
  <c r="AV30" i="7" s="1"/>
  <c r="AF180" i="7"/>
  <c r="AF179" i="7"/>
  <c r="AF178" i="7"/>
  <c r="AF177" i="7"/>
  <c r="AF176" i="7"/>
  <c r="AF174" i="7"/>
  <c r="AF173" i="7"/>
  <c r="AF172" i="7"/>
  <c r="AF254" i="7"/>
  <c r="AF253" i="7"/>
  <c r="AF250" i="7"/>
  <c r="AF248" i="7"/>
  <c r="AF247" i="7"/>
  <c r="AF246" i="7"/>
  <c r="AF245" i="7"/>
  <c r="AF243" i="7"/>
  <c r="AF242" i="7"/>
  <c r="AF241" i="7"/>
  <c r="AF231" i="7"/>
  <c r="AF230" i="7"/>
  <c r="AF227" i="7"/>
  <c r="AF225" i="7"/>
  <c r="AF224" i="7"/>
  <c r="AF223" i="7"/>
  <c r="AF222" i="7"/>
  <c r="AF220" i="7"/>
  <c r="AF219" i="7"/>
  <c r="AF218" i="7"/>
  <c r="AF72" i="7"/>
  <c r="AF71" i="7"/>
  <c r="AF69" i="7"/>
  <c r="AF68" i="7"/>
  <c r="AF67" i="7"/>
  <c r="AF66" i="7"/>
  <c r="AF65" i="7"/>
  <c r="AF56" i="7"/>
  <c r="AF55" i="7"/>
  <c r="AF54" i="7"/>
  <c r="AF53" i="7"/>
  <c r="AF51" i="7"/>
  <c r="AV22" i="7" s="1"/>
  <c r="AF165" i="7"/>
  <c r="AF164" i="7"/>
  <c r="AF163" i="7"/>
  <c r="AF162" i="7"/>
  <c r="AF160" i="7"/>
  <c r="AF159" i="7"/>
  <c r="AF158" i="7"/>
  <c r="AF143" i="7"/>
  <c r="AF140" i="7"/>
  <c r="AF139" i="7"/>
  <c r="AF138" i="7"/>
  <c r="AF137" i="7"/>
  <c r="AF132" i="7"/>
  <c r="AF131" i="7"/>
  <c r="AF130" i="7"/>
  <c r="AF129" i="7"/>
  <c r="AF127" i="7"/>
  <c r="AF126" i="7"/>
  <c r="AF125" i="7"/>
  <c r="AF119" i="7"/>
  <c r="AF118" i="7"/>
  <c r="AF116" i="7"/>
  <c r="AF114" i="7"/>
  <c r="AF109" i="7"/>
  <c r="AF108" i="7"/>
  <c r="AF107" i="7"/>
  <c r="AF106" i="7"/>
  <c r="AF105" i="7"/>
  <c r="AF203" i="7"/>
  <c r="AF202" i="7"/>
  <c r="AF197" i="7"/>
  <c r="AF196" i="7"/>
  <c r="AF193" i="7"/>
  <c r="AF192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237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72" i="7"/>
  <c r="T71" i="7"/>
  <c r="T69" i="7"/>
  <c r="T68" i="7"/>
  <c r="T67" i="7"/>
  <c r="T66" i="7"/>
  <c r="T65" i="7"/>
  <c r="T56" i="7"/>
  <c r="T55" i="7"/>
  <c r="T54" i="7"/>
  <c r="T53" i="7"/>
  <c r="T51" i="7"/>
  <c r="T50" i="7"/>
  <c r="T165" i="7"/>
  <c r="T164" i="7"/>
  <c r="T163" i="7"/>
  <c r="T162" i="7"/>
  <c r="T160" i="7"/>
  <c r="T159" i="7"/>
  <c r="T158" i="7"/>
  <c r="T143" i="7"/>
  <c r="T140" i="7"/>
  <c r="T139" i="7"/>
  <c r="T138" i="7"/>
  <c r="T137" i="7"/>
  <c r="T132" i="7"/>
  <c r="T131" i="7"/>
  <c r="T130" i="7"/>
  <c r="T129" i="7"/>
  <c r="T127" i="7"/>
  <c r="T126" i="7"/>
  <c r="T125" i="7"/>
  <c r="T119" i="7"/>
  <c r="T118" i="7"/>
  <c r="T116" i="7"/>
  <c r="T114" i="7"/>
  <c r="T109" i="7"/>
  <c r="T108" i="7"/>
  <c r="AU27" i="7" s="1"/>
  <c r="T107" i="7"/>
  <c r="T106" i="7"/>
  <c r="T105" i="7"/>
  <c r="T203" i="7"/>
  <c r="T202" i="7"/>
  <c r="T197" i="7"/>
  <c r="T196" i="7"/>
  <c r="T193" i="7"/>
  <c r="T192" i="7"/>
  <c r="T183" i="7"/>
  <c r="AU31" i="7" s="1"/>
  <c r="T182" i="7"/>
  <c r="AU30" i="7" s="1"/>
  <c r="T180" i="7"/>
  <c r="T179" i="7"/>
  <c r="T178" i="7"/>
  <c r="T177" i="7"/>
  <c r="T176" i="7"/>
  <c r="T174" i="7"/>
  <c r="T173" i="7"/>
  <c r="T172" i="7"/>
  <c r="AQ252" i="7"/>
  <c r="AQ251" i="7" s="1"/>
  <c r="AP252" i="7"/>
  <c r="AP251" i="7" s="1"/>
  <c r="AO252" i="7"/>
  <c r="AO251" i="7" s="1"/>
  <c r="AN252" i="7"/>
  <c r="AN251" i="7" s="1"/>
  <c r="AL252" i="7"/>
  <c r="AL251" i="7" s="1"/>
  <c r="AK252" i="7"/>
  <c r="AK251" i="7" s="1"/>
  <c r="AJ252" i="7"/>
  <c r="AJ251" i="7" s="1"/>
  <c r="AI252" i="7"/>
  <c r="AQ249" i="7"/>
  <c r="AP249" i="7"/>
  <c r="AO249" i="7"/>
  <c r="AN249" i="7"/>
  <c r="AL249" i="7"/>
  <c r="AK249" i="7"/>
  <c r="AJ249" i="7"/>
  <c r="AI249" i="7"/>
  <c r="AQ244" i="7"/>
  <c r="AP244" i="7"/>
  <c r="AO244" i="7"/>
  <c r="AN244" i="7"/>
  <c r="AL244" i="7"/>
  <c r="AK244" i="7"/>
  <c r="AJ244" i="7"/>
  <c r="AI244" i="7"/>
  <c r="AQ240" i="7"/>
  <c r="AP240" i="7"/>
  <c r="AO240" i="7"/>
  <c r="AN240" i="7"/>
  <c r="AL240" i="7"/>
  <c r="AL239" i="7" s="1"/>
  <c r="AK240" i="7"/>
  <c r="AJ240" i="7"/>
  <c r="AI240" i="7"/>
  <c r="AQ229" i="7"/>
  <c r="AP229" i="7"/>
  <c r="AP228" i="7" s="1"/>
  <c r="AO229" i="7"/>
  <c r="AO228" i="7" s="1"/>
  <c r="AN229" i="7"/>
  <c r="AN228" i="7" s="1"/>
  <c r="AL229" i="7"/>
  <c r="AL228" i="7" s="1"/>
  <c r="AK229" i="7"/>
  <c r="AK228" i="7" s="1"/>
  <c r="AJ229" i="7"/>
  <c r="AJ228" i="7" s="1"/>
  <c r="AI229" i="7"/>
  <c r="AQ228" i="7"/>
  <c r="AQ226" i="7"/>
  <c r="AP226" i="7"/>
  <c r="AO226" i="7"/>
  <c r="AN226" i="7"/>
  <c r="AL226" i="7"/>
  <c r="AK226" i="7"/>
  <c r="AJ226" i="7"/>
  <c r="AI226" i="7"/>
  <c r="AQ221" i="7"/>
  <c r="AP221" i="7"/>
  <c r="AO221" i="7"/>
  <c r="AN221" i="7"/>
  <c r="AL221" i="7"/>
  <c r="AK221" i="7"/>
  <c r="AJ221" i="7"/>
  <c r="AI221" i="7"/>
  <c r="AQ217" i="7"/>
  <c r="AP217" i="7"/>
  <c r="AO217" i="7"/>
  <c r="AN217" i="7"/>
  <c r="AN216" i="7" s="1"/>
  <c r="AL217" i="7"/>
  <c r="AK217" i="7"/>
  <c r="AJ217" i="7"/>
  <c r="AJ216" i="7" s="1"/>
  <c r="AI217" i="7"/>
  <c r="AI216" i="7" s="1"/>
  <c r="AQ70" i="7"/>
  <c r="AP70" i="7"/>
  <c r="AO70" i="7"/>
  <c r="AN70" i="7"/>
  <c r="AL70" i="7"/>
  <c r="AK70" i="7"/>
  <c r="AJ70" i="7"/>
  <c r="AI70" i="7"/>
  <c r="AG70" i="7"/>
  <c r="AQ64" i="7"/>
  <c r="AP64" i="7"/>
  <c r="AO64" i="7"/>
  <c r="AN64" i="7"/>
  <c r="AL64" i="7"/>
  <c r="AK64" i="7"/>
  <c r="AJ64" i="7"/>
  <c r="AI64" i="7"/>
  <c r="AG64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O47" i="7" s="1"/>
  <c r="AN48" i="7"/>
  <c r="AN47" i="7" s="1"/>
  <c r="AL48" i="7"/>
  <c r="AK48" i="7"/>
  <c r="AJ48" i="7"/>
  <c r="AJ47" i="7" s="1"/>
  <c r="AI48" i="7"/>
  <c r="AI47" i="7" s="1"/>
  <c r="AG48" i="7"/>
  <c r="AQ161" i="7"/>
  <c r="AP161" i="7"/>
  <c r="AO161" i="7"/>
  <c r="AN161" i="7"/>
  <c r="AL161" i="7"/>
  <c r="AK161" i="7"/>
  <c r="AJ161" i="7"/>
  <c r="AI161" i="7"/>
  <c r="AG161" i="7"/>
  <c r="AQ157" i="7"/>
  <c r="AP157" i="7"/>
  <c r="AO157" i="7"/>
  <c r="AN157" i="7"/>
  <c r="AL157" i="7"/>
  <c r="AK157" i="7"/>
  <c r="AJ157" i="7"/>
  <c r="AI157" i="7"/>
  <c r="AG157" i="7"/>
  <c r="AQ142" i="7"/>
  <c r="AQ141" i="7" s="1"/>
  <c r="AP142" i="7"/>
  <c r="AP141" i="7" s="1"/>
  <c r="AO142" i="7"/>
  <c r="AO141" i="7" s="1"/>
  <c r="AN142" i="7"/>
  <c r="AN141" i="7" s="1"/>
  <c r="AL142" i="7"/>
  <c r="AL141" i="7" s="1"/>
  <c r="AK142" i="7"/>
  <c r="AK141" i="7" s="1"/>
  <c r="AJ142" i="7"/>
  <c r="AJ141" i="7" s="1"/>
  <c r="AI142" i="7"/>
  <c r="AI141" i="7" s="1"/>
  <c r="AG142" i="7"/>
  <c r="AQ136" i="7"/>
  <c r="AQ135" i="7" s="1"/>
  <c r="AP136" i="7"/>
  <c r="AP135" i="7" s="1"/>
  <c r="AO136" i="7"/>
  <c r="AO135" i="7" s="1"/>
  <c r="AN136" i="7"/>
  <c r="AN135" i="7" s="1"/>
  <c r="AL136" i="7"/>
  <c r="AL135" i="7" s="1"/>
  <c r="AK136" i="7"/>
  <c r="AK135" i="7" s="1"/>
  <c r="AJ136" i="7"/>
  <c r="AJ135" i="7" s="1"/>
  <c r="AI136" i="7"/>
  <c r="AI135" i="7" s="1"/>
  <c r="AG136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Q117" i="7"/>
  <c r="AP117" i="7"/>
  <c r="AO117" i="7"/>
  <c r="AN117" i="7"/>
  <c r="AL117" i="7"/>
  <c r="AK117" i="7"/>
  <c r="AJ117" i="7"/>
  <c r="AI117" i="7"/>
  <c r="AG117" i="7"/>
  <c r="AQ113" i="7"/>
  <c r="AP113" i="7"/>
  <c r="AO113" i="7"/>
  <c r="AN113" i="7"/>
  <c r="AL113" i="7"/>
  <c r="AK113" i="7"/>
  <c r="AJ113" i="7"/>
  <c r="AI113" i="7"/>
  <c r="AG113" i="7"/>
  <c r="AP104" i="7"/>
  <c r="AP103" i="7" s="1"/>
  <c r="AO104" i="7"/>
  <c r="AO103" i="7" s="1"/>
  <c r="AN104" i="7"/>
  <c r="AN103" i="7" s="1"/>
  <c r="AL104" i="7"/>
  <c r="AL103" i="7" s="1"/>
  <c r="AK104" i="7"/>
  <c r="AK103" i="7" s="1"/>
  <c r="AJ104" i="7"/>
  <c r="AJ103" i="7" s="1"/>
  <c r="AI104" i="7"/>
  <c r="AI103" i="7" s="1"/>
  <c r="AG104" i="7"/>
  <c r="AG103" i="7" s="1"/>
  <c r="AQ201" i="7"/>
  <c r="AQ200" i="7" s="1"/>
  <c r="AQ199" i="7" s="1"/>
  <c r="AP201" i="7"/>
  <c r="AP200" i="7" s="1"/>
  <c r="AP199" i="7" s="1"/>
  <c r="AO201" i="7"/>
  <c r="AO200" i="7" s="1"/>
  <c r="AO199" i="7" s="1"/>
  <c r="AN201" i="7"/>
  <c r="AN200" i="7" s="1"/>
  <c r="AN199" i="7" s="1"/>
  <c r="AL201" i="7"/>
  <c r="AL200" i="7" s="1"/>
  <c r="AL199" i="7" s="1"/>
  <c r="AK201" i="7"/>
  <c r="AK200" i="7" s="1"/>
  <c r="AK199" i="7" s="1"/>
  <c r="AJ201" i="7"/>
  <c r="AJ200" i="7" s="1"/>
  <c r="AJ199" i="7" s="1"/>
  <c r="AI201" i="7"/>
  <c r="AI200" i="7" s="1"/>
  <c r="AI199" i="7" s="1"/>
  <c r="AG201" i="7"/>
  <c r="AQ195" i="7"/>
  <c r="AQ194" i="7" s="1"/>
  <c r="AP195" i="7"/>
  <c r="AP194" i="7" s="1"/>
  <c r="AO195" i="7"/>
  <c r="AO194" i="7" s="1"/>
  <c r="AN195" i="7"/>
  <c r="AN194" i="7" s="1"/>
  <c r="AL195" i="7"/>
  <c r="AL194" i="7" s="1"/>
  <c r="AK195" i="7"/>
  <c r="AK194" i="7" s="1"/>
  <c r="AJ195" i="7"/>
  <c r="AJ194" i="7" s="1"/>
  <c r="AI195" i="7"/>
  <c r="AG195" i="7"/>
  <c r="AG194" i="7" s="1"/>
  <c r="AQ191" i="7"/>
  <c r="AQ190" i="7" s="1"/>
  <c r="AP191" i="7"/>
  <c r="AP190" i="7" s="1"/>
  <c r="AO191" i="7"/>
  <c r="AO190" i="7" s="1"/>
  <c r="AN191" i="7"/>
  <c r="AN190" i="7" s="1"/>
  <c r="AL191" i="7"/>
  <c r="AL190" i="7" s="1"/>
  <c r="AK191" i="7"/>
  <c r="AK190" i="7" s="1"/>
  <c r="AJ191" i="7"/>
  <c r="AJ190" i="7" s="1"/>
  <c r="AI191" i="7"/>
  <c r="AI190" i="7" s="1"/>
  <c r="AG191" i="7"/>
  <c r="AQ181" i="7"/>
  <c r="AP181" i="7"/>
  <c r="AO181" i="7"/>
  <c r="AN181" i="7"/>
  <c r="AL181" i="7"/>
  <c r="AK181" i="7"/>
  <c r="AJ181" i="7"/>
  <c r="AI181" i="7"/>
  <c r="AG181" i="7"/>
  <c r="AQ175" i="7"/>
  <c r="AP175" i="7"/>
  <c r="AO175" i="7"/>
  <c r="AN175" i="7"/>
  <c r="AL175" i="7"/>
  <c r="AK175" i="7"/>
  <c r="AJ175" i="7"/>
  <c r="AI175" i="7"/>
  <c r="AG175" i="7"/>
  <c r="AQ171" i="7"/>
  <c r="AP171" i="7"/>
  <c r="AO171" i="7"/>
  <c r="AN171" i="7"/>
  <c r="AL171" i="7"/>
  <c r="AK171" i="7"/>
  <c r="AJ171" i="7"/>
  <c r="AI171" i="7"/>
  <c r="AG171" i="7"/>
  <c r="AE70" i="7"/>
  <c r="AD70" i="7"/>
  <c r="AC70" i="7"/>
  <c r="AB70" i="7"/>
  <c r="Z70" i="7"/>
  <c r="Y70" i="7"/>
  <c r="X70" i="7"/>
  <c r="W70" i="7"/>
  <c r="U70" i="7"/>
  <c r="AE64" i="7"/>
  <c r="AD64" i="7"/>
  <c r="AC64" i="7"/>
  <c r="AB64" i="7"/>
  <c r="Z64" i="7"/>
  <c r="Y64" i="7"/>
  <c r="X64" i="7"/>
  <c r="W64" i="7"/>
  <c r="U64" i="7"/>
  <c r="AE52" i="7"/>
  <c r="AD52" i="7"/>
  <c r="AC52" i="7"/>
  <c r="AB52" i="7"/>
  <c r="Z52" i="7"/>
  <c r="Y52" i="7"/>
  <c r="X52" i="7"/>
  <c r="W52" i="7"/>
  <c r="U52" i="7"/>
  <c r="AE48" i="7"/>
  <c r="AE47" i="7" s="1"/>
  <c r="AD48" i="7"/>
  <c r="AD47" i="7" s="1"/>
  <c r="AC48" i="7"/>
  <c r="AB48" i="7"/>
  <c r="Z48" i="7"/>
  <c r="Z47" i="7" s="1"/>
  <c r="Y48" i="7"/>
  <c r="Y47" i="7" s="1"/>
  <c r="X48" i="7"/>
  <c r="W48" i="7"/>
  <c r="U48" i="7"/>
  <c r="U47" i="7" s="1"/>
  <c r="AE161" i="7"/>
  <c r="AD161" i="7"/>
  <c r="AC161" i="7"/>
  <c r="AB161" i="7"/>
  <c r="Z161" i="7"/>
  <c r="Y161" i="7"/>
  <c r="X161" i="7"/>
  <c r="W161" i="7"/>
  <c r="U161" i="7"/>
  <c r="AE157" i="7"/>
  <c r="AD157" i="7"/>
  <c r="AC157" i="7"/>
  <c r="AB157" i="7"/>
  <c r="Z157" i="7"/>
  <c r="Y157" i="7"/>
  <c r="X157" i="7"/>
  <c r="W157" i="7"/>
  <c r="U157" i="7"/>
  <c r="AE142" i="7"/>
  <c r="AE141" i="7" s="1"/>
  <c r="AD142" i="7"/>
  <c r="AD141" i="7" s="1"/>
  <c r="AC142" i="7"/>
  <c r="AC141" i="7" s="1"/>
  <c r="AB142" i="7"/>
  <c r="AB141" i="7" s="1"/>
  <c r="Z142" i="7"/>
  <c r="Z141" i="7" s="1"/>
  <c r="Y142" i="7"/>
  <c r="Y141" i="7" s="1"/>
  <c r="X142" i="7"/>
  <c r="X141" i="7" s="1"/>
  <c r="W142" i="7"/>
  <c r="W141" i="7" s="1"/>
  <c r="U142" i="7"/>
  <c r="AE136" i="7"/>
  <c r="AE135" i="7" s="1"/>
  <c r="AD136" i="7"/>
  <c r="AD135" i="7" s="1"/>
  <c r="AC136" i="7"/>
  <c r="AC135" i="7" s="1"/>
  <c r="AB136" i="7"/>
  <c r="AB135" i="7" s="1"/>
  <c r="Z136" i="7"/>
  <c r="Z135" i="7" s="1"/>
  <c r="Y136" i="7"/>
  <c r="Y135" i="7" s="1"/>
  <c r="X136" i="7"/>
  <c r="X135" i="7" s="1"/>
  <c r="W136" i="7"/>
  <c r="W135" i="7" s="1"/>
  <c r="U136" i="7"/>
  <c r="U135" i="7" s="1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E117" i="7"/>
  <c r="AD117" i="7"/>
  <c r="AC117" i="7"/>
  <c r="AB117" i="7"/>
  <c r="Z117" i="7"/>
  <c r="Y117" i="7"/>
  <c r="X117" i="7"/>
  <c r="W117" i="7"/>
  <c r="U117" i="7"/>
  <c r="AE113" i="7"/>
  <c r="AD113" i="7"/>
  <c r="AC113" i="7"/>
  <c r="AB113" i="7"/>
  <c r="Z113" i="7"/>
  <c r="Y113" i="7"/>
  <c r="X113" i="7"/>
  <c r="W113" i="7"/>
  <c r="U113" i="7"/>
  <c r="AE104" i="7"/>
  <c r="AE103" i="7" s="1"/>
  <c r="AD104" i="7"/>
  <c r="AD103" i="7" s="1"/>
  <c r="AC104" i="7"/>
  <c r="AC103" i="7" s="1"/>
  <c r="AB104" i="7"/>
  <c r="AB103" i="7" s="1"/>
  <c r="Z104" i="7"/>
  <c r="Z103" i="7" s="1"/>
  <c r="Y104" i="7"/>
  <c r="Y103" i="7" s="1"/>
  <c r="X104" i="7"/>
  <c r="X103" i="7" s="1"/>
  <c r="W104" i="7"/>
  <c r="W103" i="7" s="1"/>
  <c r="U104" i="7"/>
  <c r="U103" i="7" s="1"/>
  <c r="AE201" i="7"/>
  <c r="AE200" i="7" s="1"/>
  <c r="AE199" i="7" s="1"/>
  <c r="AD201" i="7"/>
  <c r="AD200" i="7" s="1"/>
  <c r="AD199" i="7" s="1"/>
  <c r="AC201" i="7"/>
  <c r="AC200" i="7" s="1"/>
  <c r="AC199" i="7" s="1"/>
  <c r="AB201" i="7"/>
  <c r="AB200" i="7" s="1"/>
  <c r="AB199" i="7" s="1"/>
  <c r="Z201" i="7"/>
  <c r="Z200" i="7" s="1"/>
  <c r="Z199" i="7" s="1"/>
  <c r="Y201" i="7"/>
  <c r="Y200" i="7" s="1"/>
  <c r="Y199" i="7" s="1"/>
  <c r="X201" i="7"/>
  <c r="X200" i="7" s="1"/>
  <c r="X199" i="7" s="1"/>
  <c r="W201" i="7"/>
  <c r="W200" i="7" s="1"/>
  <c r="W199" i="7" s="1"/>
  <c r="U201" i="7"/>
  <c r="U200" i="7" s="1"/>
  <c r="U199" i="7" s="1"/>
  <c r="AE195" i="7"/>
  <c r="AE194" i="7" s="1"/>
  <c r="AD195" i="7"/>
  <c r="AD194" i="7" s="1"/>
  <c r="AC195" i="7"/>
  <c r="AC194" i="7" s="1"/>
  <c r="AB195" i="7"/>
  <c r="AB194" i="7" s="1"/>
  <c r="Z195" i="7"/>
  <c r="Z194" i="7" s="1"/>
  <c r="Y195" i="7"/>
  <c r="Y194" i="7" s="1"/>
  <c r="X195" i="7"/>
  <c r="X194" i="7" s="1"/>
  <c r="W195" i="7"/>
  <c r="W194" i="7" s="1"/>
  <c r="U195" i="7"/>
  <c r="AE191" i="7"/>
  <c r="AE190" i="7" s="1"/>
  <c r="AD191" i="7"/>
  <c r="AC191" i="7"/>
  <c r="AC190" i="7" s="1"/>
  <c r="AB191" i="7"/>
  <c r="AB190" i="7" s="1"/>
  <c r="Z191" i="7"/>
  <c r="Z190" i="7" s="1"/>
  <c r="Y191" i="7"/>
  <c r="Y190" i="7" s="1"/>
  <c r="X191" i="7"/>
  <c r="X190" i="7" s="1"/>
  <c r="W191" i="7"/>
  <c r="W190" i="7" s="1"/>
  <c r="U191" i="7"/>
  <c r="AD190" i="7"/>
  <c r="AE181" i="7"/>
  <c r="AD181" i="7"/>
  <c r="AC181" i="7"/>
  <c r="AB181" i="7"/>
  <c r="Z181" i="7"/>
  <c r="Y181" i="7"/>
  <c r="X181" i="7"/>
  <c r="W181" i="7"/>
  <c r="U181" i="7"/>
  <c r="AE175" i="7"/>
  <c r="AD175" i="7"/>
  <c r="AC175" i="7"/>
  <c r="AB175" i="7"/>
  <c r="Z175" i="7"/>
  <c r="Y175" i="7"/>
  <c r="X175" i="7"/>
  <c r="W175" i="7"/>
  <c r="U175" i="7"/>
  <c r="AE171" i="7"/>
  <c r="AD171" i="7"/>
  <c r="AC171" i="7"/>
  <c r="AB171" i="7"/>
  <c r="Z171" i="7"/>
  <c r="Y171" i="7"/>
  <c r="X171" i="7"/>
  <c r="W171" i="7"/>
  <c r="U171" i="7"/>
  <c r="W47" i="7" l="1"/>
  <c r="AB47" i="7"/>
  <c r="AK47" i="7"/>
  <c r="AP47" i="7"/>
  <c r="AO216" i="7"/>
  <c r="X47" i="7"/>
  <c r="AC47" i="7"/>
  <c r="AG47" i="7"/>
  <c r="AL47" i="7"/>
  <c r="AQ47" i="7"/>
  <c r="J12" i="7"/>
  <c r="J10" i="12" s="1"/>
  <c r="AN239" i="7"/>
  <c r="AN238" i="7" s="1"/>
  <c r="AN237" i="7" s="1"/>
  <c r="AU20" i="7"/>
  <c r="AV21" i="7"/>
  <c r="AV27" i="7"/>
  <c r="AV20" i="7"/>
  <c r="AU22" i="7"/>
  <c r="AU25" i="7"/>
  <c r="AU28" i="7"/>
  <c r="AU41" i="7"/>
  <c r="AU43" i="7"/>
  <c r="AU86" i="7"/>
  <c r="AV25" i="7"/>
  <c r="AV28" i="7"/>
  <c r="AV41" i="7"/>
  <c r="AV43" i="7"/>
  <c r="AV86" i="7"/>
  <c r="AU21" i="7"/>
  <c r="AU24" i="7"/>
  <c r="AU26" i="7"/>
  <c r="AU40" i="7"/>
  <c r="AV24" i="7"/>
  <c r="AV26" i="7"/>
  <c r="AV40" i="7"/>
  <c r="AU70" i="7"/>
  <c r="AU42" i="7"/>
  <c r="AU72" i="7"/>
  <c r="AU44" i="7"/>
  <c r="AV70" i="7"/>
  <c r="AV42" i="7"/>
  <c r="AV72" i="7"/>
  <c r="AV44" i="7"/>
  <c r="AA10" i="12"/>
  <c r="AA10" i="9"/>
  <c r="AM10" i="9"/>
  <c r="AM13" i="7"/>
  <c r="O10" i="12"/>
  <c r="O13" i="7"/>
  <c r="AV74" i="7"/>
  <c r="AU59" i="7"/>
  <c r="AU62" i="7"/>
  <c r="AV62" i="7"/>
  <c r="AV59" i="7"/>
  <c r="AV71" i="7"/>
  <c r="AV47" i="7"/>
  <c r="AH12" i="7"/>
  <c r="AL216" i="7"/>
  <c r="AL215" i="7" s="1"/>
  <c r="AL214" i="7" s="1"/>
  <c r="V12" i="7"/>
  <c r="AF75" i="7"/>
  <c r="AU54" i="7"/>
  <c r="AV54" i="7"/>
  <c r="AU68" i="7"/>
  <c r="AU74" i="7"/>
  <c r="AV69" i="7"/>
  <c r="AV75" i="7"/>
  <c r="AV68" i="7"/>
  <c r="AU69" i="7"/>
  <c r="AU75" i="7"/>
  <c r="AU71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34" i="7"/>
  <c r="AP134" i="7"/>
  <c r="AI134" i="7"/>
  <c r="Y134" i="7"/>
  <c r="AD134" i="7"/>
  <c r="W134" i="7"/>
  <c r="Z189" i="7"/>
  <c r="AE189" i="7"/>
  <c r="AC112" i="7"/>
  <c r="Z123" i="7"/>
  <c r="Z122" i="7" s="1"/>
  <c r="AE123" i="7"/>
  <c r="AE122" i="7" s="1"/>
  <c r="AL189" i="7"/>
  <c r="AJ112" i="7"/>
  <c r="AO112" i="7"/>
  <c r="AL123" i="7"/>
  <c r="AL122" i="7" s="1"/>
  <c r="AO156" i="7"/>
  <c r="AO155" i="7" s="1"/>
  <c r="AG170" i="7"/>
  <c r="AG169" i="7" s="1"/>
  <c r="AF244" i="7"/>
  <c r="AF249" i="7"/>
  <c r="AO189" i="7"/>
  <c r="AJ189" i="7"/>
  <c r="AL112" i="7"/>
  <c r="X170" i="7"/>
  <c r="X169" i="7" s="1"/>
  <c r="AC170" i="7"/>
  <c r="AC169" i="7" s="1"/>
  <c r="T175" i="7"/>
  <c r="T181" i="7"/>
  <c r="Y112" i="7"/>
  <c r="AD112" i="7"/>
  <c r="AD102" i="7" s="1"/>
  <c r="X112" i="7"/>
  <c r="U63" i="7"/>
  <c r="Z63" i="7"/>
  <c r="AE63" i="7"/>
  <c r="Y63" i="7"/>
  <c r="AD63" i="7"/>
  <c r="AN156" i="7"/>
  <c r="AN155" i="7" s="1"/>
  <c r="AQ156" i="7"/>
  <c r="AQ155" i="7" s="1"/>
  <c r="AF226" i="7"/>
  <c r="T113" i="7"/>
  <c r="T157" i="7"/>
  <c r="AF201" i="7"/>
  <c r="AF113" i="7"/>
  <c r="AF128" i="7"/>
  <c r="T171" i="7"/>
  <c r="W112" i="7"/>
  <c r="AB112" i="7"/>
  <c r="U112" i="7"/>
  <c r="AE112" i="7"/>
  <c r="T161" i="7"/>
  <c r="T48" i="7"/>
  <c r="X63" i="7"/>
  <c r="AC63" i="7"/>
  <c r="AK156" i="7"/>
  <c r="AK155" i="7" s="1"/>
  <c r="AP156" i="7"/>
  <c r="AP155" i="7" s="1"/>
  <c r="AJ156" i="7"/>
  <c r="AJ155" i="7" s="1"/>
  <c r="AI63" i="7"/>
  <c r="AN63" i="7"/>
  <c r="AF70" i="7"/>
  <c r="AN215" i="7"/>
  <c r="AN214" i="7" s="1"/>
  <c r="T136" i="7"/>
  <c r="U190" i="7"/>
  <c r="T191" i="7"/>
  <c r="AG141" i="7"/>
  <c r="AF141" i="7" s="1"/>
  <c r="AF142" i="7"/>
  <c r="AF48" i="7"/>
  <c r="T64" i="7"/>
  <c r="T199" i="7"/>
  <c r="T128" i="7"/>
  <c r="T135" i="7"/>
  <c r="AF171" i="7"/>
  <c r="AK189" i="7"/>
  <c r="AG190" i="7"/>
  <c r="AF190" i="7" s="1"/>
  <c r="AF191" i="7"/>
  <c r="AQ189" i="7"/>
  <c r="AF117" i="7"/>
  <c r="AF52" i="7"/>
  <c r="T103" i="7"/>
  <c r="T104" i="7"/>
  <c r="U123" i="7"/>
  <c r="T124" i="7"/>
  <c r="W63" i="7"/>
  <c r="T70" i="7"/>
  <c r="X189" i="7"/>
  <c r="AC189" i="7"/>
  <c r="U194" i="7"/>
  <c r="T194" i="7" s="1"/>
  <c r="T195" i="7"/>
  <c r="U141" i="7"/>
  <c r="T141" i="7" s="1"/>
  <c r="T142" i="7"/>
  <c r="T52" i="7"/>
  <c r="AF175" i="7"/>
  <c r="AF195" i="7"/>
  <c r="AF124" i="7"/>
  <c r="AI228" i="7"/>
  <c r="AF228" i="7" s="1"/>
  <c r="AF229" i="7"/>
  <c r="AI251" i="7"/>
  <c r="AF251" i="7" s="1"/>
  <c r="AF252" i="7"/>
  <c r="AF181" i="7"/>
  <c r="AI194" i="7"/>
  <c r="AF194" i="7" s="1"/>
  <c r="AF103" i="7"/>
  <c r="AF104" i="7"/>
  <c r="AG135" i="7"/>
  <c r="AF136" i="7"/>
  <c r="AQ134" i="7"/>
  <c r="AI156" i="7"/>
  <c r="AI155" i="7" s="1"/>
  <c r="AF157" i="7"/>
  <c r="AG156" i="7"/>
  <c r="AF161" i="7"/>
  <c r="AF64" i="7"/>
  <c r="AF221" i="7"/>
  <c r="AI239" i="7"/>
  <c r="AF240" i="7"/>
  <c r="T201" i="7"/>
  <c r="T117" i="7"/>
  <c r="Z112" i="7"/>
  <c r="AB134" i="7"/>
  <c r="Z156" i="7"/>
  <c r="Z155" i="7" s="1"/>
  <c r="AB63" i="7"/>
  <c r="AO170" i="7"/>
  <c r="AO169" i="7" s="1"/>
  <c r="AL156" i="7"/>
  <c r="AL155" i="7" s="1"/>
  <c r="T200" i="7"/>
  <c r="X156" i="7"/>
  <c r="X155" i="7" s="1"/>
  <c r="AC156" i="7"/>
  <c r="AC155" i="7" s="1"/>
  <c r="AG200" i="7"/>
  <c r="AN134" i="7"/>
  <c r="AF217" i="7"/>
  <c r="AE134" i="7"/>
  <c r="X134" i="7"/>
  <c r="Z170" i="7"/>
  <c r="Z169" i="7" s="1"/>
  <c r="AO134" i="7"/>
  <c r="U170" i="7"/>
  <c r="U169" i="7" s="1"/>
  <c r="W123" i="7"/>
  <c r="W122" i="7" s="1"/>
  <c r="AB123" i="7"/>
  <c r="AB122" i="7" s="1"/>
  <c r="Y156" i="7"/>
  <c r="Y155" i="7" s="1"/>
  <c r="AD156" i="7"/>
  <c r="AD155" i="7" s="1"/>
  <c r="AI170" i="7"/>
  <c r="AI169" i="7" s="1"/>
  <c r="AN170" i="7"/>
  <c r="AN169" i="7" s="1"/>
  <c r="AL170" i="7"/>
  <c r="AL169" i="7" s="1"/>
  <c r="AQ170" i="7"/>
  <c r="AQ169" i="7" s="1"/>
  <c r="AK170" i="7"/>
  <c r="AK169" i="7" s="1"/>
  <c r="AN189" i="7"/>
  <c r="AI112" i="7"/>
  <c r="AN112" i="7"/>
  <c r="AG112" i="7"/>
  <c r="AQ112" i="7"/>
  <c r="AI123" i="7"/>
  <c r="AI122" i="7" s="1"/>
  <c r="AN123" i="7"/>
  <c r="AN122" i="7" s="1"/>
  <c r="AG123" i="7"/>
  <c r="AQ123" i="7"/>
  <c r="AQ122" i="7" s="1"/>
  <c r="AJ63" i="7"/>
  <c r="AO63" i="7"/>
  <c r="AO215" i="7"/>
  <c r="AO214" i="7" s="1"/>
  <c r="AQ216" i="7"/>
  <c r="AQ215" i="7" s="1"/>
  <c r="AQ214" i="7" s="1"/>
  <c r="AJ239" i="7"/>
  <c r="AJ238" i="7" s="1"/>
  <c r="AJ237" i="7" s="1"/>
  <c r="AO239" i="7"/>
  <c r="AO238" i="7" s="1"/>
  <c r="AO237" i="7" s="1"/>
  <c r="W189" i="7"/>
  <c r="Y123" i="7"/>
  <c r="Y122" i="7" s="1"/>
  <c r="AD123" i="7"/>
  <c r="AD122" i="7" s="1"/>
  <c r="X123" i="7"/>
  <c r="X122" i="7" s="1"/>
  <c r="AC123" i="7"/>
  <c r="AC122" i="7" s="1"/>
  <c r="W156" i="7"/>
  <c r="W155" i="7" s="1"/>
  <c r="AB156" i="7"/>
  <c r="AB155" i="7" s="1"/>
  <c r="U156" i="7"/>
  <c r="AE156" i="7"/>
  <c r="AE155" i="7" s="1"/>
  <c r="AP170" i="7"/>
  <c r="AP169" i="7" s="1"/>
  <c r="AJ170" i="7"/>
  <c r="AJ169" i="7" s="1"/>
  <c r="AK112" i="7"/>
  <c r="AP112" i="7"/>
  <c r="AK123" i="7"/>
  <c r="AK122" i="7" s="1"/>
  <c r="AP123" i="7"/>
  <c r="AP122" i="7" s="1"/>
  <c r="AJ123" i="7"/>
  <c r="AJ122" i="7" s="1"/>
  <c r="AO123" i="7"/>
  <c r="AO122" i="7" s="1"/>
  <c r="AG63" i="7"/>
  <c r="AL63" i="7"/>
  <c r="AQ63" i="7"/>
  <c r="AK63" i="7"/>
  <c r="AP63" i="7"/>
  <c r="AJ215" i="7"/>
  <c r="AJ214" i="7" s="1"/>
  <c r="AL238" i="7"/>
  <c r="AL237" i="7" s="1"/>
  <c r="AQ239" i="7"/>
  <c r="AQ238" i="7" s="1"/>
  <c r="AQ237" i="7" s="1"/>
  <c r="AP189" i="7"/>
  <c r="AB189" i="7"/>
  <c r="AJ134" i="7"/>
  <c r="AK239" i="7"/>
  <c r="AK238" i="7" s="1"/>
  <c r="AK237" i="7" s="1"/>
  <c r="AP239" i="7"/>
  <c r="AP238" i="7" s="1"/>
  <c r="AP237" i="7" s="1"/>
  <c r="AL134" i="7"/>
  <c r="AK216" i="7"/>
  <c r="AK215" i="7" s="1"/>
  <c r="AK214" i="7" s="1"/>
  <c r="AP216" i="7"/>
  <c r="AP215" i="7" s="1"/>
  <c r="AP214" i="7" s="1"/>
  <c r="W170" i="7"/>
  <c r="W169" i="7" s="1"/>
  <c r="AB170" i="7"/>
  <c r="AB169" i="7" s="1"/>
  <c r="AE170" i="7"/>
  <c r="AE169" i="7" s="1"/>
  <c r="AC134" i="7"/>
  <c r="Y189" i="7"/>
  <c r="Y170" i="7"/>
  <c r="Y169" i="7" s="1"/>
  <c r="AD170" i="7"/>
  <c r="AD169" i="7" s="1"/>
  <c r="AD189" i="7"/>
  <c r="Z134" i="7"/>
  <c r="S171" i="7"/>
  <c r="R171" i="7"/>
  <c r="Q171" i="7"/>
  <c r="P171" i="7"/>
  <c r="N171" i="7"/>
  <c r="M171" i="7"/>
  <c r="L171" i="7"/>
  <c r="K171" i="7"/>
  <c r="I181" i="7"/>
  <c r="I175" i="7"/>
  <c r="I171" i="7"/>
  <c r="S195" i="7"/>
  <c r="S194" i="7" s="1"/>
  <c r="R195" i="7"/>
  <c r="R194" i="7" s="1"/>
  <c r="Q195" i="7"/>
  <c r="Q194" i="7" s="1"/>
  <c r="P195" i="7"/>
  <c r="P194" i="7" s="1"/>
  <c r="N195" i="7"/>
  <c r="N194" i="7" s="1"/>
  <c r="M195" i="7"/>
  <c r="M194" i="7" s="1"/>
  <c r="L195" i="7"/>
  <c r="L194" i="7" s="1"/>
  <c r="K195" i="7"/>
  <c r="K194" i="7" s="1"/>
  <c r="I195" i="7"/>
  <c r="I194" i="7" s="1"/>
  <c r="S191" i="7"/>
  <c r="S190" i="7" s="1"/>
  <c r="R191" i="7"/>
  <c r="R190" i="7" s="1"/>
  <c r="Q191" i="7"/>
  <c r="Q190" i="7" s="1"/>
  <c r="P191" i="7"/>
  <c r="P190" i="7" s="1"/>
  <c r="N191" i="7"/>
  <c r="N190" i="7" s="1"/>
  <c r="M191" i="7"/>
  <c r="M190" i="7" s="1"/>
  <c r="L191" i="7"/>
  <c r="L190" i="7" s="1"/>
  <c r="K191" i="7"/>
  <c r="K190" i="7" s="1"/>
  <c r="I191" i="7"/>
  <c r="I190" i="7" s="1"/>
  <c r="I201" i="7"/>
  <c r="I200" i="7" s="1"/>
  <c r="I199" i="7" s="1"/>
  <c r="S104" i="7"/>
  <c r="S103" i="7" s="1"/>
  <c r="R104" i="7"/>
  <c r="R103" i="7" s="1"/>
  <c r="Q104" i="7"/>
  <c r="Q103" i="7" s="1"/>
  <c r="P104" i="7"/>
  <c r="P103" i="7" s="1"/>
  <c r="N104" i="7"/>
  <c r="N103" i="7" s="1"/>
  <c r="M104" i="7"/>
  <c r="M103" i="7" s="1"/>
  <c r="L104" i="7"/>
  <c r="L103" i="7" s="1"/>
  <c r="I104" i="7"/>
  <c r="I103" i="7" s="1"/>
  <c r="S113" i="7"/>
  <c r="R113" i="7"/>
  <c r="Q113" i="7"/>
  <c r="P113" i="7"/>
  <c r="N113" i="7"/>
  <c r="M113" i="7"/>
  <c r="L113" i="7"/>
  <c r="K113" i="7"/>
  <c r="I117" i="7"/>
  <c r="I113" i="7"/>
  <c r="S124" i="7"/>
  <c r="R124" i="7"/>
  <c r="Q124" i="7"/>
  <c r="P124" i="7"/>
  <c r="N124" i="7"/>
  <c r="M124" i="7"/>
  <c r="L124" i="7"/>
  <c r="K124" i="7"/>
  <c r="I124" i="7"/>
  <c r="I128" i="7"/>
  <c r="S136" i="7"/>
  <c r="R136" i="7"/>
  <c r="Q136" i="7"/>
  <c r="P136" i="7"/>
  <c r="P135" i="7" s="1"/>
  <c r="N136" i="7"/>
  <c r="N135" i="7" s="1"/>
  <c r="M136" i="7"/>
  <c r="M135" i="7" s="1"/>
  <c r="L136" i="7"/>
  <c r="L135" i="7" s="1"/>
  <c r="K136" i="7"/>
  <c r="K135" i="7" s="1"/>
  <c r="S135" i="7"/>
  <c r="R135" i="7"/>
  <c r="Q135" i="7"/>
  <c r="I136" i="7"/>
  <c r="I135" i="7" s="1"/>
  <c r="S142" i="7"/>
  <c r="R142" i="7"/>
  <c r="R141" i="7" s="1"/>
  <c r="Q142" i="7"/>
  <c r="Q141" i="7" s="1"/>
  <c r="P142" i="7"/>
  <c r="P141" i="7" s="1"/>
  <c r="N142" i="7"/>
  <c r="N141" i="7" s="1"/>
  <c r="M142" i="7"/>
  <c r="M141" i="7" s="1"/>
  <c r="L142" i="7"/>
  <c r="L141" i="7" s="1"/>
  <c r="K142" i="7"/>
  <c r="K141" i="7" s="1"/>
  <c r="S141" i="7"/>
  <c r="I142" i="7"/>
  <c r="I141" i="7" s="1"/>
  <c r="S157" i="7"/>
  <c r="R157" i="7"/>
  <c r="Q157" i="7"/>
  <c r="P157" i="7"/>
  <c r="N157" i="7"/>
  <c r="M157" i="7"/>
  <c r="L157" i="7"/>
  <c r="K157" i="7"/>
  <c r="I161" i="7"/>
  <c r="I157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F169" i="7"/>
  <c r="I170" i="7"/>
  <c r="I169" i="7" s="1"/>
  <c r="T169" i="7"/>
  <c r="AH10" i="12"/>
  <c r="AH10" i="9"/>
  <c r="V10" i="12"/>
  <c r="V10" i="9"/>
  <c r="V13" i="7"/>
  <c r="AH13" i="7"/>
  <c r="Z102" i="7"/>
  <c r="Z101" i="7" s="1"/>
  <c r="AB102" i="7"/>
  <c r="AB101" i="7" s="1"/>
  <c r="AK102" i="7"/>
  <c r="AK101" i="7" s="1"/>
  <c r="AN102" i="7"/>
  <c r="AN101" i="7" s="1"/>
  <c r="AE102" i="7"/>
  <c r="AE101" i="7" s="1"/>
  <c r="Y102" i="7"/>
  <c r="Y101" i="7" s="1"/>
  <c r="AO102" i="7"/>
  <c r="AO101" i="7" s="1"/>
  <c r="AV79" i="7"/>
  <c r="AI102" i="7"/>
  <c r="AI101" i="7" s="1"/>
  <c r="Z46" i="7"/>
  <c r="Z16" i="7" s="1"/>
  <c r="AJ102" i="7"/>
  <c r="AJ101" i="7" s="1"/>
  <c r="AC102" i="7"/>
  <c r="AC101" i="7" s="1"/>
  <c r="AU79" i="7"/>
  <c r="AQ102" i="7"/>
  <c r="AQ101" i="7" s="1"/>
  <c r="X102" i="7"/>
  <c r="X101" i="7" s="1"/>
  <c r="AP102" i="7"/>
  <c r="AP101" i="7" s="1"/>
  <c r="AD101" i="7"/>
  <c r="W102" i="7"/>
  <c r="W101" i="7" s="1"/>
  <c r="AL102" i="7"/>
  <c r="AL101" i="7" s="1"/>
  <c r="AI46" i="7"/>
  <c r="AI16" i="7" s="1"/>
  <c r="AC46" i="7"/>
  <c r="AC16" i="7" s="1"/>
  <c r="X46" i="7"/>
  <c r="X16" i="7" s="1"/>
  <c r="AN46" i="7"/>
  <c r="AN168" i="7"/>
  <c r="AE46" i="7"/>
  <c r="AE16" i="7" s="1"/>
  <c r="AC168" i="7"/>
  <c r="U102" i="7"/>
  <c r="AQ46" i="7"/>
  <c r="AQ16" i="7" s="1"/>
  <c r="Z168" i="7"/>
  <c r="AO168" i="7"/>
  <c r="AD46" i="7"/>
  <c r="AD16" i="7" s="1"/>
  <c r="AL168" i="7"/>
  <c r="AJ46" i="7"/>
  <c r="AJ16" i="7" s="1"/>
  <c r="AE168" i="7"/>
  <c r="AK168" i="7"/>
  <c r="AL46" i="7"/>
  <c r="AL16" i="7" s="1"/>
  <c r="AJ168" i="7"/>
  <c r="X168" i="7"/>
  <c r="W46" i="7"/>
  <c r="W16" i="7" s="1"/>
  <c r="AI189" i="7"/>
  <c r="AI168" i="7" s="1"/>
  <c r="R189" i="7"/>
  <c r="AB46" i="7"/>
  <c r="AB16" i="7" s="1"/>
  <c r="Y46" i="7"/>
  <c r="Y16" i="7" s="1"/>
  <c r="I123" i="7"/>
  <c r="I122" i="7" s="1"/>
  <c r="AP46" i="7"/>
  <c r="AP16" i="7" s="1"/>
  <c r="U134" i="7"/>
  <c r="T134" i="7" s="1"/>
  <c r="AB168" i="7"/>
  <c r="T112" i="7"/>
  <c r="U155" i="7"/>
  <c r="T155" i="7" s="1"/>
  <c r="T156" i="7"/>
  <c r="AG122" i="7"/>
  <c r="AF122" i="7" s="1"/>
  <c r="AF123" i="7"/>
  <c r="AG102" i="7"/>
  <c r="AF112" i="7"/>
  <c r="T170" i="7"/>
  <c r="AG199" i="7"/>
  <c r="AF199" i="7" s="1"/>
  <c r="AF200" i="7"/>
  <c r="AG134" i="7"/>
  <c r="AF134" i="7" s="1"/>
  <c r="AF135" i="7"/>
  <c r="I134" i="7"/>
  <c r="I112" i="7"/>
  <c r="I102" i="7" s="1"/>
  <c r="AO46" i="7"/>
  <c r="AO16" i="7" s="1"/>
  <c r="AI215" i="7"/>
  <c r="U122" i="7"/>
  <c r="T122" i="7" s="1"/>
  <c r="T123" i="7"/>
  <c r="U189" i="7"/>
  <c r="T189" i="7" s="1"/>
  <c r="T190" i="7"/>
  <c r="AG46" i="7"/>
  <c r="AG16" i="7" s="1"/>
  <c r="AF63" i="7"/>
  <c r="AP168" i="7"/>
  <c r="T47" i="7"/>
  <c r="AF47" i="7"/>
  <c r="AF170" i="7"/>
  <c r="L134" i="7"/>
  <c r="U46" i="7"/>
  <c r="U16" i="7" s="1"/>
  <c r="AK46" i="7"/>
  <c r="AK16" i="7" s="1"/>
  <c r="AG189" i="7"/>
  <c r="AQ168" i="7"/>
  <c r="AI238" i="7"/>
  <c r="AF239" i="7"/>
  <c r="AG155" i="7"/>
  <c r="AF155" i="7" s="1"/>
  <c r="AF156" i="7"/>
  <c r="T63" i="7"/>
  <c r="AF216" i="7"/>
  <c r="N134" i="7"/>
  <c r="M134" i="7"/>
  <c r="S134" i="7"/>
  <c r="I156" i="7"/>
  <c r="I155" i="7" s="1"/>
  <c r="K189" i="7"/>
  <c r="P189" i="7"/>
  <c r="W168" i="7"/>
  <c r="Q134" i="7"/>
  <c r="R134" i="7"/>
  <c r="M189" i="7"/>
  <c r="L189" i="7"/>
  <c r="AD168" i="7"/>
  <c r="N189" i="7"/>
  <c r="S189" i="7"/>
  <c r="Y168" i="7"/>
  <c r="P134" i="7"/>
  <c r="K134" i="7"/>
  <c r="Q189" i="7"/>
  <c r="I189" i="7"/>
  <c r="H165" i="7"/>
  <c r="H164" i="7"/>
  <c r="H163" i="7"/>
  <c r="H162" i="7"/>
  <c r="S161" i="7"/>
  <c r="S156" i="7" s="1"/>
  <c r="S155" i="7" s="1"/>
  <c r="R161" i="7"/>
  <c r="R156" i="7" s="1"/>
  <c r="R155" i="7" s="1"/>
  <c r="Q161" i="7"/>
  <c r="Q156" i="7" s="1"/>
  <c r="Q155" i="7" s="1"/>
  <c r="P161" i="7"/>
  <c r="P156" i="7" s="1"/>
  <c r="P155" i="7" s="1"/>
  <c r="N161" i="7"/>
  <c r="N156" i="7" s="1"/>
  <c r="N155" i="7" s="1"/>
  <c r="M161" i="7"/>
  <c r="M156" i="7" s="1"/>
  <c r="M155" i="7" s="1"/>
  <c r="L161" i="7"/>
  <c r="L156" i="7" s="1"/>
  <c r="L155" i="7" s="1"/>
  <c r="K161" i="7"/>
  <c r="K156" i="7" s="1"/>
  <c r="H160" i="7"/>
  <c r="H159" i="7"/>
  <c r="H158" i="7"/>
  <c r="H157" i="7"/>
  <c r="H143" i="7"/>
  <c r="H140" i="7"/>
  <c r="H139" i="7"/>
  <c r="H138" i="7"/>
  <c r="H137" i="7"/>
  <c r="H132" i="7"/>
  <c r="H131" i="7"/>
  <c r="H130" i="7"/>
  <c r="H129" i="7"/>
  <c r="S128" i="7"/>
  <c r="S123" i="7" s="1"/>
  <c r="S122" i="7" s="1"/>
  <c r="R128" i="7"/>
  <c r="R123" i="7" s="1"/>
  <c r="R122" i="7" s="1"/>
  <c r="Q128" i="7"/>
  <c r="Q123" i="7" s="1"/>
  <c r="Q122" i="7" s="1"/>
  <c r="P128" i="7"/>
  <c r="P123" i="7" s="1"/>
  <c r="P122" i="7" s="1"/>
  <c r="N128" i="7"/>
  <c r="N123" i="7" s="1"/>
  <c r="N122" i="7" s="1"/>
  <c r="M128" i="7"/>
  <c r="M123" i="7" s="1"/>
  <c r="M122" i="7" s="1"/>
  <c r="L128" i="7"/>
  <c r="L123" i="7" s="1"/>
  <c r="L122" i="7" s="1"/>
  <c r="K128" i="7"/>
  <c r="K123" i="7" s="1"/>
  <c r="K122" i="7" s="1"/>
  <c r="H127" i="7"/>
  <c r="H126" i="7"/>
  <c r="H125" i="7"/>
  <c r="H108" i="7"/>
  <c r="H109" i="7"/>
  <c r="H119" i="7"/>
  <c r="H118" i="7"/>
  <c r="S117" i="7"/>
  <c r="S112" i="7" s="1"/>
  <c r="R117" i="7"/>
  <c r="R112" i="7" s="1"/>
  <c r="Q117" i="7"/>
  <c r="Q112" i="7" s="1"/>
  <c r="P117" i="7"/>
  <c r="P112" i="7" s="1"/>
  <c r="N117" i="7"/>
  <c r="N112" i="7" s="1"/>
  <c r="M117" i="7"/>
  <c r="M112" i="7" s="1"/>
  <c r="L117" i="7"/>
  <c r="L112" i="7" s="1"/>
  <c r="K117" i="7"/>
  <c r="K112" i="7" s="1"/>
  <c r="K102" i="7" s="1"/>
  <c r="H116" i="7"/>
  <c r="H114" i="7"/>
  <c r="H107" i="7"/>
  <c r="H106" i="7"/>
  <c r="H105" i="7"/>
  <c r="H103" i="7"/>
  <c r="AB12" i="7" l="1"/>
  <c r="AN12" i="7"/>
  <c r="H28" i="5"/>
  <c r="I28" i="5"/>
  <c r="AF16" i="7"/>
  <c r="T16" i="7"/>
  <c r="H27" i="5"/>
  <c r="Z12" i="7"/>
  <c r="I168" i="7"/>
  <c r="AI12" i="7"/>
  <c r="AD12" i="7"/>
  <c r="X12" i="7"/>
  <c r="P102" i="7"/>
  <c r="P101" i="7" s="1"/>
  <c r="M102" i="7"/>
  <c r="M101" i="7" s="1"/>
  <c r="R102" i="7"/>
  <c r="R101" i="7" s="1"/>
  <c r="I101" i="7"/>
  <c r="T102" i="7"/>
  <c r="U101" i="7"/>
  <c r="T101" i="7" s="1"/>
  <c r="AJ12" i="7"/>
  <c r="N102" i="7"/>
  <c r="N101" i="7" s="1"/>
  <c r="S102" i="7"/>
  <c r="S101" i="7" s="1"/>
  <c r="Y12" i="7"/>
  <c r="W12" i="7"/>
  <c r="I27" i="5"/>
  <c r="AG101" i="7"/>
  <c r="AE12" i="7"/>
  <c r="AC12" i="7"/>
  <c r="AL12" i="7"/>
  <c r="L102" i="7"/>
  <c r="L101" i="7" s="1"/>
  <c r="Q102" i="7"/>
  <c r="Q101" i="7" s="1"/>
  <c r="AP12" i="7"/>
  <c r="AQ12" i="7"/>
  <c r="AO12" i="7"/>
  <c r="AK12" i="7"/>
  <c r="T46" i="7"/>
  <c r="U168" i="7"/>
  <c r="AI237" i="7"/>
  <c r="AF237" i="7" s="1"/>
  <c r="AF238" i="7"/>
  <c r="AF189" i="7"/>
  <c r="AG168" i="7"/>
  <c r="AI214" i="7"/>
  <c r="AF214" i="7" s="1"/>
  <c r="AF215" i="7"/>
  <c r="AF102" i="7"/>
  <c r="AF46" i="7"/>
  <c r="H161" i="7"/>
  <c r="K155" i="7"/>
  <c r="H155" i="7" s="1"/>
  <c r="H156" i="7"/>
  <c r="H112" i="7"/>
  <c r="H142" i="7"/>
  <c r="H141" i="7"/>
  <c r="H117" i="7"/>
  <c r="H124" i="7"/>
  <c r="H128" i="7"/>
  <c r="H136" i="7"/>
  <c r="H113" i="7"/>
  <c r="H104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101" i="7"/>
  <c r="H101" i="7" s="1"/>
  <c r="U12" i="7"/>
  <c r="U10" i="12" s="1"/>
  <c r="AG12" i="7"/>
  <c r="AF101" i="7"/>
  <c r="Y11" i="7"/>
  <c r="AK11" i="7"/>
  <c r="T168" i="7"/>
  <c r="AF168" i="7"/>
  <c r="H135" i="7"/>
  <c r="H134" i="7"/>
  <c r="H123" i="7"/>
  <c r="H122" i="7"/>
  <c r="H102" i="7"/>
  <c r="AG10" i="12" l="1"/>
  <c r="AG10" i="9"/>
  <c r="AF12" i="7"/>
  <c r="AG11" i="7"/>
  <c r="T12" i="7"/>
  <c r="T10" i="12" s="1"/>
  <c r="U11" i="7"/>
  <c r="L175" i="7"/>
  <c r="H178" i="7"/>
  <c r="H55" i="7"/>
  <c r="H65" i="7"/>
  <c r="H66" i="7"/>
  <c r="AF10" i="12" l="1"/>
  <c r="AF10" i="9"/>
  <c r="T16" i="9"/>
  <c r="T48" i="9" l="1"/>
  <c r="I32" i="5" l="1"/>
  <c r="G32" i="5" l="1"/>
  <c r="H31" i="5" s="1"/>
  <c r="H32" i="5" l="1"/>
  <c r="T17" i="9"/>
  <c r="S70" i="7" l="1"/>
  <c r="S63" i="7" s="1"/>
  <c r="R70" i="7"/>
  <c r="R63" i="7" s="1"/>
  <c r="Q70" i="7"/>
  <c r="Q63" i="7" s="1"/>
  <c r="Q46" i="7" s="1"/>
  <c r="Q16" i="7" s="1"/>
  <c r="P70" i="7"/>
  <c r="P63" i="7" s="1"/>
  <c r="N70" i="7"/>
  <c r="N63" i="7" s="1"/>
  <c r="M70" i="7"/>
  <c r="M63" i="7" s="1"/>
  <c r="M46" i="7" s="1"/>
  <c r="M16" i="7" s="1"/>
  <c r="L70" i="7"/>
  <c r="L63" i="7" s="1"/>
  <c r="L46" i="7" s="1"/>
  <c r="L16" i="7" s="1"/>
  <c r="K70" i="7"/>
  <c r="K63" i="7" s="1"/>
  <c r="H72" i="7"/>
  <c r="AT75" i="7" s="1"/>
  <c r="H71" i="7"/>
  <c r="H69" i="7"/>
  <c r="H68" i="7"/>
  <c r="H67" i="7"/>
  <c r="H56" i="7"/>
  <c r="H54" i="7"/>
  <c r="H53" i="7"/>
  <c r="H51" i="7"/>
  <c r="H50" i="7"/>
  <c r="H49" i="7"/>
  <c r="I217" i="7"/>
  <c r="K217" i="7"/>
  <c r="L217" i="7"/>
  <c r="M217" i="7"/>
  <c r="N217" i="7"/>
  <c r="H218" i="7"/>
  <c r="H219" i="7"/>
  <c r="H220" i="7"/>
  <c r="I221" i="7"/>
  <c r="K221" i="7"/>
  <c r="L221" i="7"/>
  <c r="M221" i="7"/>
  <c r="N221" i="7"/>
  <c r="H222" i="7"/>
  <c r="H223" i="7"/>
  <c r="H224" i="7"/>
  <c r="H225" i="7"/>
  <c r="I226" i="7"/>
  <c r="K226" i="7"/>
  <c r="L226" i="7"/>
  <c r="M226" i="7"/>
  <c r="N226" i="7"/>
  <c r="H227" i="7"/>
  <c r="AT74" i="7" l="1"/>
  <c r="AT86" i="7"/>
  <c r="AT71" i="7"/>
  <c r="AT43" i="7"/>
  <c r="AT70" i="7"/>
  <c r="AT42" i="7"/>
  <c r="AT72" i="7"/>
  <c r="AT44" i="7"/>
  <c r="R46" i="7"/>
  <c r="R16" i="7" s="1"/>
  <c r="N46" i="7"/>
  <c r="N16" i="7" s="1"/>
  <c r="S46" i="7"/>
  <c r="S16" i="7" s="1"/>
  <c r="K46" i="7"/>
  <c r="P46" i="7"/>
  <c r="H64" i="7"/>
  <c r="L216" i="7"/>
  <c r="H48" i="7"/>
  <c r="H52" i="7"/>
  <c r="H70" i="7"/>
  <c r="H221" i="7"/>
  <c r="H226" i="7"/>
  <c r="K216" i="7"/>
  <c r="N216" i="7"/>
  <c r="H217" i="7"/>
  <c r="M216" i="7"/>
  <c r="I216" i="7"/>
  <c r="K16" i="7" l="1"/>
  <c r="H46" i="7"/>
  <c r="H63" i="7"/>
  <c r="H47" i="7"/>
  <c r="H216" i="7"/>
  <c r="H16" i="7" l="1"/>
  <c r="S201" i="7"/>
  <c r="S200" i="7" s="1"/>
  <c r="S199" i="7" s="1"/>
  <c r="R201" i="7"/>
  <c r="R200" i="7" s="1"/>
  <c r="R199" i="7" s="1"/>
  <c r="Q201" i="7"/>
  <c r="Q200" i="7" s="1"/>
  <c r="Q199" i="7" s="1"/>
  <c r="P201" i="7"/>
  <c r="P200" i="7" s="1"/>
  <c r="P199" i="7" s="1"/>
  <c r="N201" i="7"/>
  <c r="N200" i="7" s="1"/>
  <c r="N199" i="7" s="1"/>
  <c r="M201" i="7"/>
  <c r="M200" i="7" s="1"/>
  <c r="M199" i="7" s="1"/>
  <c r="L201" i="7"/>
  <c r="L200" i="7" s="1"/>
  <c r="L199" i="7" s="1"/>
  <c r="K201" i="7"/>
  <c r="K200" i="7" s="1"/>
  <c r="S181" i="7"/>
  <c r="R181" i="7"/>
  <c r="Q181" i="7"/>
  <c r="P181" i="7"/>
  <c r="N181" i="7"/>
  <c r="M181" i="7"/>
  <c r="L181" i="7"/>
  <c r="L170" i="7" s="1"/>
  <c r="L169" i="7" s="1"/>
  <c r="K181" i="7"/>
  <c r="S175" i="7"/>
  <c r="S170" i="7" s="1"/>
  <c r="S169" i="7" s="1"/>
  <c r="R175" i="7"/>
  <c r="Q175" i="7"/>
  <c r="P175" i="7"/>
  <c r="N170" i="7"/>
  <c r="N169" i="7" s="1"/>
  <c r="M175" i="7"/>
  <c r="K175" i="7"/>
  <c r="Q170" i="7" l="1"/>
  <c r="M170" i="7"/>
  <c r="R170" i="7"/>
  <c r="P170" i="7"/>
  <c r="K170" i="7"/>
  <c r="K169" i="7" s="1"/>
  <c r="N168" i="7"/>
  <c r="N12" i="7" s="1"/>
  <c r="S168" i="7"/>
  <c r="S12" i="7" s="1"/>
  <c r="L168" i="7"/>
  <c r="L12" i="7" s="1"/>
  <c r="K199" i="7"/>
  <c r="H183" i="7"/>
  <c r="H182" i="7"/>
  <c r="AT30" i="7" s="1"/>
  <c r="H180" i="7"/>
  <c r="H179" i="7"/>
  <c r="H177" i="7"/>
  <c r="H176" i="7"/>
  <c r="H174" i="7"/>
  <c r="H173" i="7"/>
  <c r="H172" i="7"/>
  <c r="H203" i="7"/>
  <c r="H202" i="7"/>
  <c r="H197" i="7"/>
  <c r="AT41" i="7" s="1"/>
  <c r="H196" i="7"/>
  <c r="AT40" i="7" s="1"/>
  <c r="H193" i="7"/>
  <c r="AT26" i="7" s="1"/>
  <c r="H192" i="7"/>
  <c r="T30" i="9"/>
  <c r="T28" i="9"/>
  <c r="T27" i="9"/>
  <c r="T25" i="9"/>
  <c r="T23" i="9"/>
  <c r="T22" i="9"/>
  <c r="T19" i="9"/>
  <c r="T18" i="9"/>
  <c r="T15" i="9"/>
  <c r="AT48" i="7" l="1"/>
  <c r="AT21" i="7"/>
  <c r="AT51" i="7"/>
  <c r="AT24" i="7"/>
  <c r="AT54" i="7"/>
  <c r="AT27" i="7"/>
  <c r="AT47" i="7"/>
  <c r="AT20" i="7"/>
  <c r="AT49" i="7"/>
  <c r="AT22" i="7"/>
  <c r="AT25" i="7"/>
  <c r="AT55" i="7"/>
  <c r="AT28" i="7"/>
  <c r="AT62" i="7"/>
  <c r="AT31" i="7"/>
  <c r="Q169" i="7"/>
  <c r="Q168" i="7" s="1"/>
  <c r="Q12" i="7" s="1"/>
  <c r="P169" i="7"/>
  <c r="P168" i="7" s="1"/>
  <c r="R169" i="7"/>
  <c r="R168" i="7" s="1"/>
  <c r="R12" i="7" s="1"/>
  <c r="M169" i="7"/>
  <c r="M168" i="7" s="1"/>
  <c r="M12" i="7" s="1"/>
  <c r="AT69" i="7"/>
  <c r="AT68" i="7"/>
  <c r="AT59" i="7"/>
  <c r="L10" i="12"/>
  <c r="L10" i="9"/>
  <c r="S10" i="9"/>
  <c r="S10" i="12"/>
  <c r="N10" i="9"/>
  <c r="N10" i="12"/>
  <c r="L11" i="7"/>
  <c r="AT52" i="7"/>
  <c r="AT53" i="7"/>
  <c r="K168" i="7"/>
  <c r="K12" i="7" s="1"/>
  <c r="H201" i="7"/>
  <c r="H195" i="7"/>
  <c r="H191" i="7"/>
  <c r="I25" i="5"/>
  <c r="H181" i="7"/>
  <c r="H171" i="7"/>
  <c r="H25" i="5"/>
  <c r="AT79" i="7" l="1"/>
  <c r="Q10" i="9"/>
  <c r="Q10" i="12"/>
  <c r="M10" i="9"/>
  <c r="M10" i="12"/>
  <c r="M11" i="7"/>
  <c r="R10" i="9"/>
  <c r="R10" i="12"/>
  <c r="P10" i="9"/>
  <c r="P10" i="12"/>
  <c r="H169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75" i="7"/>
  <c r="H200" i="7"/>
  <c r="H199" i="7"/>
  <c r="H190" i="7"/>
  <c r="H194" i="7"/>
  <c r="G28" i="5" s="1"/>
  <c r="I13" i="7" l="1"/>
  <c r="AF13" i="7"/>
  <c r="AD13" i="7"/>
  <c r="H170" i="7"/>
  <c r="G27" i="5" s="1"/>
  <c r="G25" i="5"/>
  <c r="H189" i="7"/>
  <c r="H168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31" i="7"/>
  <c r="H230" i="7"/>
  <c r="N229" i="7"/>
  <c r="N228" i="7" s="1"/>
  <c r="N215" i="7" s="1"/>
  <c r="N214" i="7" s="1"/>
  <c r="M229" i="7"/>
  <c r="M228" i="7" s="1"/>
  <c r="M215" i="7" s="1"/>
  <c r="M214" i="7" s="1"/>
  <c r="L229" i="7"/>
  <c r="L228" i="7" s="1"/>
  <c r="L215" i="7" s="1"/>
  <c r="L214" i="7" s="1"/>
  <c r="K229" i="7"/>
  <c r="K228" i="7" s="1"/>
  <c r="K215" i="7" s="1"/>
  <c r="K214" i="7" s="1"/>
  <c r="I229" i="7"/>
  <c r="I228" i="7" s="1"/>
  <c r="I215" i="7" s="1"/>
  <c r="H215" i="7" l="1"/>
  <c r="I214" i="7"/>
  <c r="H214" i="7" s="1"/>
  <c r="H228" i="7"/>
  <c r="H229" i="7"/>
  <c r="N28" i="5" l="1"/>
  <c r="J28" i="5"/>
  <c r="O28" i="5"/>
  <c r="L28" i="5"/>
  <c r="K28" i="5"/>
  <c r="P28" i="5"/>
  <c r="M28" i="5"/>
  <c r="R28" i="5"/>
  <c r="Q28" i="5"/>
  <c r="B9" i="9" l="1"/>
  <c r="H254" i="7"/>
  <c r="H253" i="7"/>
  <c r="N252" i="7"/>
  <c r="M252" i="7"/>
  <c r="L252" i="7"/>
  <c r="K252" i="7"/>
  <c r="I252" i="7"/>
  <c r="H250" i="7"/>
  <c r="N249" i="7"/>
  <c r="M249" i="7"/>
  <c r="L249" i="7"/>
  <c r="K249" i="7"/>
  <c r="I249" i="7"/>
  <c r="H248" i="7"/>
  <c r="H247" i="7"/>
  <c r="H246" i="7"/>
  <c r="H245" i="7"/>
  <c r="N244" i="7"/>
  <c r="M244" i="7"/>
  <c r="L244" i="7"/>
  <c r="K244" i="7"/>
  <c r="I244" i="7"/>
  <c r="H243" i="7"/>
  <c r="H242" i="7"/>
  <c r="H241" i="7"/>
  <c r="N240" i="7"/>
  <c r="M240" i="7"/>
  <c r="L240" i="7"/>
  <c r="K240" i="7"/>
  <c r="I240" i="7"/>
  <c r="I24" i="5" l="1"/>
  <c r="I23" i="5" s="1"/>
  <c r="I29" i="5" s="1"/>
  <c r="I251" i="7"/>
  <c r="N251" i="7"/>
  <c r="L251" i="7"/>
  <c r="M251" i="7"/>
  <c r="K251" i="7"/>
  <c r="H10" i="9"/>
  <c r="H23" i="5"/>
  <c r="H29" i="5" s="1"/>
  <c r="L239" i="7"/>
  <c r="M239" i="7"/>
  <c r="N239" i="7"/>
  <c r="H249" i="7"/>
  <c r="I239" i="7"/>
  <c r="H244" i="7"/>
  <c r="H240" i="7"/>
  <c r="H252" i="7"/>
  <c r="K239" i="7"/>
  <c r="B12" i="7"/>
  <c r="I37" i="5"/>
  <c r="H37" i="5"/>
  <c r="T10" i="9" l="1"/>
  <c r="T13" i="7"/>
  <c r="M238" i="7"/>
  <c r="M237" i="7" s="1"/>
  <c r="I238" i="7"/>
  <c r="I237" i="7" s="1"/>
  <c r="H13" i="7"/>
  <c r="H251" i="7"/>
  <c r="K238" i="7"/>
  <c r="K237" i="7" s="1"/>
  <c r="N238" i="7"/>
  <c r="N237" i="7" s="1"/>
  <c r="L238" i="7"/>
  <c r="L237" i="7" s="1"/>
  <c r="G23" i="5"/>
  <c r="H40" i="5"/>
  <c r="H239" i="7"/>
  <c r="H238" i="7" l="1"/>
  <c r="H237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62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<sst xmlns="http://schemas.openxmlformats.org/spreadsheetml/2006/main" count="735" uniqueCount="312">
  <si>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</si>
  <si>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</si>
  <si>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</si>
  <si>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</si>
  <si>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</si>
  <si>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</si>
  <si>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</si>
  <si>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</si>
  <si>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</si>
  <si>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</si>
  <si>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</si>
  <si>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</si>
  <si>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</si>
  <si>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</si>
  <si>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</si>
  <si>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</si>
  <si>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</si>
  <si>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</si>
  <si>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</si>
  <si>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</si>
  <si>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</si>
  <si>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</si>
  <si>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</si>
  <si>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</si>
  <si>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</si>
  <si>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</si>
  <si>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</si>
  <si>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</si>
  <si>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</si>
  <si>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</si>
  <si>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</si>
  <si>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</si>
  <si>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</si>
  <si>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</si>
  <si>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</si>
  <si>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</si>
  <si>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</si>
  <si>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</si>
  <si>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</si>
  <si>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</si>
  <si>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</si>
  <si>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</si>
  <si>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</si>
  <si>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</si>
  <si>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</si>
  <si>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</si>
  <si>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</si>
  <si>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</si>
  <si>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</si>
  <si>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</si>
  <si>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</si>
  <si>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</si>
  <si>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</si>
  <si>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</si>
  <si>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</si>
  <si>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</si>
  <si>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</si>
  <si>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</si>
  <si>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</si>
  <si>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</si>
  <si>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</si>
  <si>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</si>
  <si>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</si>
  <si>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</si>
  <si>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</si>
  <si>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</si>
  <si>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</si>
  <si>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</si>
  <si>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</si>
  <si>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</si>
  <si>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</si>
  <si>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</si>
  <si>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</si>
  <si>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</si>
  <si>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</si>
  <si>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</si>
  <si>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</si>
  <si>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</si>
  <si>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</si>
  <si>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</si>
  <si>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</si>
  <si>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</si>
  <si>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</si>
  <si>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</si>
  <si>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</si>
  <si>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</si>
  <si>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</si>
  <si>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</si>
  <si>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</si>
  <si>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</si>
  <si>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</si>
  <si>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</si>
  <si>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</si>
  <si>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</si>
  <si>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</si>
  <si>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</si>
  <si>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</si>
  <si>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</si>
  <si>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</si>
  <si>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</si>
  <si>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</si>
  <si>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</si>
  <si>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</si>
  <si>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</si>
  <si>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</si>
  <si>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</si>
  <si>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</si>
  <si>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</si>
  <si>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</si>
  <si>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</si>
  <si>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</si>
  <si>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</si>
  <si>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</si>
  <si>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</si>
  <si>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</si>
  <si>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</si>
  <si>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</si>
  <si>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</si>
  <si>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</si>
  <si>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</si>
  <si>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</si>
  <si>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</si>
  <si>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</si>
  <si>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</si>
  <si>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</si>
  <si>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</si>
  <si>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t>sum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</si>
  <si>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</si>
  <si>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</si>
  <si>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</si>
  <si>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</si>
  <si>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</si>
  <si>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</si>
  <si>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</si>
  <si>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</si>
  <si>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</si>
  <si>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</si>
  <si>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</si>
  <si>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</si>
  <si>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</si>
  <si>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</si>
  <si>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</si>
  <si>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</si>
  <si>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</si>
  <si>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</si>
  <si>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</si>
  <si>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</si>
  <si>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</si>
  <si>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</si>
  <si>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</si>
  <si>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</si>
  <si>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</si>
  <si>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</si>
  <si>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</si>
  <si>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</si>
  <si>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</si>
  <si>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</si>
  <si>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</si>
  <si>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</si>
  <si>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</si>
  <si>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</si>
  <si>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</si>
  <si>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</si>
  <si>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</si>
  <si>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</si>
  <si>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</si>
  <si>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</si>
  <si>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</si>
  <si>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</si>
  <si>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</si>
  <si>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</si>
  <si>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</si>
  <si>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</si>
  <si>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</si>
  <si>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</si>
  <si>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</si>
  <si>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</si>
  <si>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</si>
  <si>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</si>
  <si>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</si>
  <si>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</si>
  <si>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</si>
  <si>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</si>
  <si>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</si>
  <si>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</si>
  <si>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</si>
  <si>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</si>
  <si>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</si>
  <si>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</si>
  <si>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</si>
  <si>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</si>
  <si>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</si>
  <si>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</si>
  <si>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</si>
  <si>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</si>
  <si>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</si>
  <si>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</si>
  <si>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</si>
  <si>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</si>
  <si>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</si>
  <si>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</si>
  <si>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</si>
  <si>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</si>
  <si>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</si>
  <si>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</si>
  <si>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</si>
  <si>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</si>
  <si>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</si>
  <si>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</si>
  <si>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</si>
  <si>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</si>
  <si>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</si>
  <si>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</si>
  <si>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</si>
  <si>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</si>
  <si>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</si>
  <si>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</si>
  <si>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</si>
  <si>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</si>
  <si>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</si>
  <si>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</si>
  <si>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</si>
  <si>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</si>
  <si>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</si>
  <si>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</si>
  <si>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</si>
  <si>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</si>
  <si>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</si>
  <si>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</si>
  <si>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</si>
  <si>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</si>
  <si>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</si>
  <si>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</si>
  <si>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</si>
  <si>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</si>
  <si>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</si>
  <si>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</si>
  <si>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</si>
  <si>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</si>
  <si>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</si>
  <si>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</si>
  <si>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</si>
  <si>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</si>
  <si>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</si>
  <si>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</si>
  <si>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</si>
  <si>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</si>
  <si>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</si>
  <si>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</si>
  <si>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</si>
  <si>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</si>
  <si>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</si>
  <si>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</si>
  <si>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</si>
  <si>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</si>
  <si>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</si>
  <si>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</si>
  <si>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</si>
  <si>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</si>
  <si>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</si>
  <si>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</si>
  <si>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</si>
  <si>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</si>
  <si>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</si>
  <si>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</si>
  <si>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</si>
  <si>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</si>
  <si>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</si>
  <si>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</si>
  <si>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</si>
  <si>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</si>
  <si>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</si>
  <si>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</si>
  <si>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</si>
  <si>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</si>
  <si>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</si>
  <si>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</si>
  <si>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</si>
  <si>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</si>
  <si>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</si>
  <si>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</si>
  <si>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</si>
  <si>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</si>
  <si>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</si>
  <si>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</si>
  <si>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</si>
  <si>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</si>
  <si>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A121006</t>
  </si>
  <si>
    <t>Centri izvrsnosti</t>
  </si>
  <si>
    <t>A121007</t>
  </si>
  <si>
    <t>A121022</t>
  </si>
  <si>
    <t>Glezbene svečanosti</t>
  </si>
  <si>
    <t>Međunarosna matura</t>
  </si>
  <si>
    <t>ZAKONSKI STANDARD JAVNIH USTANOVA SŠ</t>
  </si>
  <si>
    <t>A124001</t>
  </si>
  <si>
    <t>K124001</t>
  </si>
  <si>
    <t>Program: 1240</t>
  </si>
  <si>
    <t>SREDNJA ŠKOLA IVANEC</t>
  </si>
  <si>
    <t>400-08/18-01/3</t>
  </si>
  <si>
    <t>SREDNJE ŠKOLE IVANEC</t>
  </si>
  <si>
    <t>Ivancu</t>
  </si>
  <si>
    <t>Pomoći inozemnim vladama</t>
  </si>
  <si>
    <t>Subvencije</t>
  </si>
  <si>
    <t>Valentina Držaić, dipl.oec., voditeljica računovodstva</t>
  </si>
  <si>
    <t>ŠKOLSKI ODBOR</t>
  </si>
  <si>
    <t>PREDSJEDNICA ŠKOLSKOG ODBORA</t>
  </si>
  <si>
    <t>Izradila:</t>
  </si>
  <si>
    <t>2186/154-01-19-10</t>
  </si>
  <si>
    <t xml:space="preserve">        Temeljem odredbi članka 28. Zakona o proračunu ("Narodne novine" broj 87/08, 136/12 i 15/15) te članka 55. Statuta Srednje škole Ivanec Školski odbor, dana 07.11.2019. godine, d o n o s i:</t>
  </si>
  <si>
    <t>07.11.2019.</t>
  </si>
  <si>
    <t>Anita Kos, dipl.iur, predsjednica Školskog odbora</t>
  </si>
  <si>
    <t>Anita Kos, dipl.iur.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</si>
</sst>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1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54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4" fontId="83" fillId="0" borderId="0" xfId="3" applyNumberFormat="1" applyFont="1" applyFill="1" applyBorder="1" applyAlignment="1" applyProtection="1">
      <alignment horizontal="right" vertical="center"/>
      <protection locked="0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1" fontId="9" fillId="0" borderId="0" xfId="3" applyNumberFormat="1" applyFont="1" applyFill="1" applyBorder="1" applyAlignment="1">
      <alignment vertical="center" wrapText="1"/>
    </xf>
    <xf numFmtId="4" fontId="2" fillId="0" borderId="7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/>
    </xf>
    <xf numFmtId="0" fontId="4" fillId="0" borderId="9" xfId="3" applyFont="1" applyFill="1" applyBorder="1" applyAlignment="1">
      <alignment horizontal="left" vertical="center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9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7109375" defaultRowHeight="15" x14ac:dyDescent="0.25"/>
  <cols>
    <col min="1" max="1" width="118.7109375" style="420" customWidth="1"/>
    <col min="2" max="16384" width="8.7109375" style="397"/>
  </cols>
  <sheetData>
    <row r="1" spans="1:2" ht="66.75" customHeight="1" x14ac:dyDescent="0.25">
      <c r="A1" s="395" t="s">
        <v>272</v>
      </c>
      <c r="B1" s="396"/>
    </row>
    <row r="2" spans="1:2" ht="35.65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273</v>
      </c>
    </row>
    <row r="6" spans="1:2" s="403" customFormat="1" ht="6" customHeight="1" x14ac:dyDescent="0.25">
      <c r="A6" s="402"/>
    </row>
    <row r="7" spans="1:2" ht="30" x14ac:dyDescent="0.25">
      <c r="A7" s="401" t="s">
        <v>274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275</v>
      </c>
    </row>
    <row r="10" spans="1:2" x14ac:dyDescent="0.25">
      <c r="A10" s="401"/>
    </row>
    <row r="11" spans="1:2" ht="30.75" x14ac:dyDescent="0.25">
      <c r="A11" s="405" t="s">
        <v>259</v>
      </c>
    </row>
    <row r="12" spans="1:2" ht="6" customHeight="1" x14ac:dyDescent="0.25">
      <c r="A12" s="405"/>
    </row>
    <row r="13" spans="1:2" ht="30" x14ac:dyDescent="0.25">
      <c r="A13" s="406" t="s">
        <v>260</v>
      </c>
    </row>
    <row r="14" spans="1:2" ht="35.65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261</v>
      </c>
    </row>
    <row r="18" spans="1:1" ht="30" x14ac:dyDescent="0.25">
      <c r="A18" s="409" t="s">
        <v>263</v>
      </c>
    </row>
    <row r="19" spans="1:1" ht="45" x14ac:dyDescent="0.25">
      <c r="A19" s="410" t="s">
        <v>264</v>
      </c>
    </row>
    <row r="20" spans="1:1" ht="30" x14ac:dyDescent="0.25">
      <c r="A20" s="407" t="s">
        <v>265</v>
      </c>
    </row>
    <row r="21" spans="1:1" ht="78.75" x14ac:dyDescent="0.25">
      <c r="A21" s="407" t="s">
        <v>266</v>
      </c>
    </row>
    <row r="22" spans="1:1" ht="30" x14ac:dyDescent="0.25">
      <c r="A22" s="410" t="s">
        <v>267</v>
      </c>
    </row>
    <row r="23" spans="1:1" ht="35.65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269</v>
      </c>
    </row>
    <row r="27" spans="1:1" ht="39.6" customHeight="1" x14ac:dyDescent="0.25">
      <c r="A27" s="402" t="s">
        <v>268</v>
      </c>
    </row>
    <row r="28" spans="1:1" ht="90" x14ac:dyDescent="0.25">
      <c r="A28" s="402" t="s">
        <v>270</v>
      </c>
    </row>
    <row r="29" spans="1:1" ht="35.65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271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G49" sqref="G49:H49"/>
    </sheetView>
  </sheetViews>
  <sheetFormatPr defaultColWidth="0" defaultRowHeight="14.25" zeroHeight="1" x14ac:dyDescent="0.25"/>
  <cols>
    <col min="1" max="1" width="4.28515625" style="3" customWidth="1"/>
    <col min="2" max="2" width="10.28515625" style="3" customWidth="1"/>
    <col min="3" max="3" width="10.5703125" style="3" customWidth="1"/>
    <col min="4" max="4" width="0.7109375" style="3" customWidth="1"/>
    <col min="5" max="5" width="22.42578125" style="3" customWidth="1"/>
    <col min="6" max="6" width="43.7109375" style="3" customWidth="1"/>
    <col min="7" max="9" width="19.7109375" style="3" customWidth="1"/>
    <col min="10" max="241" width="9.28515625" style="3" hidden="1"/>
    <col min="242" max="242" width="3.28515625" style="3" hidden="1"/>
    <col min="243" max="243" width="48.7109375" style="3" hidden="1"/>
    <col min="244" max="244" width="13.28515625" style="3" hidden="1"/>
    <col min="245" max="245" width="13" style="3" hidden="1"/>
    <col min="246" max="247" width="13.28515625" style="3" hidden="1"/>
    <col min="248" max="249" width="6.28515625" style="3" hidden="1"/>
    <col min="250" max="250" width="13.7109375" style="3" hidden="1"/>
    <col min="251" max="497" width="9.28515625" style="3" hidden="1"/>
    <col min="498" max="498" width="3.28515625" style="3" hidden="1"/>
    <col min="499" max="499" width="48.7109375" style="3" hidden="1"/>
    <col min="500" max="500" width="13.28515625" style="3" hidden="1"/>
    <col min="501" max="501" width="13" style="3" hidden="1"/>
    <col min="502" max="503" width="13.28515625" style="3" hidden="1"/>
    <col min="504" max="505" width="6.28515625" style="3" hidden="1"/>
    <col min="506" max="506" width="13.7109375" style="3" hidden="1"/>
    <col min="507" max="753" width="9.28515625" style="3" hidden="1"/>
    <col min="754" max="754" width="3.28515625" style="3" hidden="1"/>
    <col min="755" max="755" width="48.7109375" style="3" hidden="1"/>
    <col min="756" max="756" width="13.28515625" style="3" hidden="1"/>
    <col min="757" max="757" width="13" style="3" hidden="1"/>
    <col min="758" max="759" width="13.28515625" style="3" hidden="1"/>
    <col min="760" max="761" width="6.28515625" style="3" hidden="1"/>
    <col min="762" max="762" width="13.7109375" style="3" hidden="1"/>
    <col min="763" max="1009" width="9.28515625" style="3" hidden="1"/>
    <col min="1010" max="1010" width="3.28515625" style="3" hidden="1"/>
    <col min="1011" max="1011" width="48.7109375" style="3" hidden="1"/>
    <col min="1012" max="1012" width="13.28515625" style="3" hidden="1"/>
    <col min="1013" max="1013" width="13" style="3" hidden="1"/>
    <col min="1014" max="1015" width="13.28515625" style="3" hidden="1"/>
    <col min="1016" max="1017" width="6.28515625" style="3" hidden="1"/>
    <col min="1018" max="1018" width="13.7109375" style="3" hidden="1"/>
    <col min="1019" max="1265" width="9.28515625" style="3" hidden="1"/>
    <col min="1266" max="1266" width="3.28515625" style="3" hidden="1"/>
    <col min="1267" max="1267" width="48.7109375" style="3" hidden="1"/>
    <col min="1268" max="1268" width="13.28515625" style="3" hidden="1"/>
    <col min="1269" max="1269" width="13" style="3" hidden="1"/>
    <col min="1270" max="1271" width="13.28515625" style="3" hidden="1"/>
    <col min="1272" max="1273" width="6.28515625" style="3" hidden="1"/>
    <col min="1274" max="1274" width="13.7109375" style="3" hidden="1"/>
    <col min="1275" max="1521" width="9.28515625" style="3" hidden="1"/>
    <col min="1522" max="1522" width="3.28515625" style="3" hidden="1"/>
    <col min="1523" max="1523" width="48.7109375" style="3" hidden="1"/>
    <col min="1524" max="1524" width="13.28515625" style="3" hidden="1"/>
    <col min="1525" max="1525" width="13" style="3" hidden="1"/>
    <col min="1526" max="1527" width="13.28515625" style="3" hidden="1"/>
    <col min="1528" max="1529" width="6.28515625" style="3" hidden="1"/>
    <col min="1530" max="1530" width="13.7109375" style="3" hidden="1"/>
    <col min="1531" max="1777" width="9.28515625" style="3" hidden="1"/>
    <col min="1778" max="1778" width="3.28515625" style="3" hidden="1"/>
    <col min="1779" max="1779" width="48.7109375" style="3" hidden="1"/>
    <col min="1780" max="1780" width="13.28515625" style="3" hidden="1"/>
    <col min="1781" max="1781" width="13" style="3" hidden="1"/>
    <col min="1782" max="1783" width="13.28515625" style="3" hidden="1"/>
    <col min="1784" max="1785" width="6.28515625" style="3" hidden="1"/>
    <col min="1786" max="1786" width="13.7109375" style="3" hidden="1"/>
    <col min="1787" max="2033" width="9.28515625" style="3" hidden="1"/>
    <col min="2034" max="2034" width="3.28515625" style="3" hidden="1"/>
    <col min="2035" max="2035" width="48.7109375" style="3" hidden="1"/>
    <col min="2036" max="2036" width="13.28515625" style="3" hidden="1"/>
    <col min="2037" max="2037" width="13" style="3" hidden="1"/>
    <col min="2038" max="2039" width="13.28515625" style="3" hidden="1"/>
    <col min="2040" max="2041" width="6.28515625" style="3" hidden="1"/>
    <col min="2042" max="2042" width="13.7109375" style="3" hidden="1"/>
    <col min="2043" max="2289" width="9.28515625" style="3" hidden="1"/>
    <col min="2290" max="2290" width="3.28515625" style="3" hidden="1"/>
    <col min="2291" max="2291" width="48.7109375" style="3" hidden="1"/>
    <col min="2292" max="2292" width="13.28515625" style="3" hidden="1"/>
    <col min="2293" max="2293" width="13" style="3" hidden="1"/>
    <col min="2294" max="2295" width="13.28515625" style="3" hidden="1"/>
    <col min="2296" max="2297" width="6.28515625" style="3" hidden="1"/>
    <col min="2298" max="2298" width="13.7109375" style="3" hidden="1"/>
    <col min="2299" max="2545" width="9.28515625" style="3" hidden="1"/>
    <col min="2546" max="2546" width="3.28515625" style="3" hidden="1"/>
    <col min="2547" max="2547" width="48.7109375" style="3" hidden="1"/>
    <col min="2548" max="2548" width="13.28515625" style="3" hidden="1"/>
    <col min="2549" max="2549" width="13" style="3" hidden="1"/>
    <col min="2550" max="2551" width="13.28515625" style="3" hidden="1"/>
    <col min="2552" max="2553" width="6.28515625" style="3" hidden="1"/>
    <col min="2554" max="2554" width="13.7109375" style="3" hidden="1"/>
    <col min="2555" max="2801" width="9.28515625" style="3" hidden="1"/>
    <col min="2802" max="2802" width="3.28515625" style="3" hidden="1"/>
    <col min="2803" max="2803" width="48.7109375" style="3" hidden="1"/>
    <col min="2804" max="2804" width="13.28515625" style="3" hidden="1"/>
    <col min="2805" max="2805" width="13" style="3" hidden="1"/>
    <col min="2806" max="2807" width="13.28515625" style="3" hidden="1"/>
    <col min="2808" max="2809" width="6.28515625" style="3" hidden="1"/>
    <col min="2810" max="2810" width="13.7109375" style="3" hidden="1"/>
    <col min="2811" max="3057" width="9.28515625" style="3" hidden="1"/>
    <col min="3058" max="3058" width="3.28515625" style="3" hidden="1"/>
    <col min="3059" max="3059" width="48.7109375" style="3" hidden="1"/>
    <col min="3060" max="3060" width="13.28515625" style="3" hidden="1"/>
    <col min="3061" max="3061" width="13" style="3" hidden="1"/>
    <col min="3062" max="3063" width="13.28515625" style="3" hidden="1"/>
    <col min="3064" max="3065" width="6.28515625" style="3" hidden="1"/>
    <col min="3066" max="3066" width="13.7109375" style="3" hidden="1"/>
    <col min="3067" max="3313" width="9.28515625" style="3" hidden="1"/>
    <col min="3314" max="3314" width="3.28515625" style="3" hidden="1"/>
    <col min="3315" max="3315" width="48.7109375" style="3" hidden="1"/>
    <col min="3316" max="3316" width="13.28515625" style="3" hidden="1"/>
    <col min="3317" max="3317" width="13" style="3" hidden="1"/>
    <col min="3318" max="3319" width="13.28515625" style="3" hidden="1"/>
    <col min="3320" max="3321" width="6.28515625" style="3" hidden="1"/>
    <col min="3322" max="3322" width="13.7109375" style="3" hidden="1"/>
    <col min="3323" max="3569" width="9.28515625" style="3" hidden="1"/>
    <col min="3570" max="3570" width="3.28515625" style="3" hidden="1"/>
    <col min="3571" max="3571" width="48.7109375" style="3" hidden="1"/>
    <col min="3572" max="3572" width="13.28515625" style="3" hidden="1"/>
    <col min="3573" max="3573" width="13" style="3" hidden="1"/>
    <col min="3574" max="3575" width="13.28515625" style="3" hidden="1"/>
    <col min="3576" max="3577" width="6.28515625" style="3" hidden="1"/>
    <col min="3578" max="3578" width="13.7109375" style="3" hidden="1"/>
    <col min="3579" max="3825" width="9.28515625" style="3" hidden="1"/>
    <col min="3826" max="3826" width="3.28515625" style="3" hidden="1"/>
    <col min="3827" max="3827" width="48.7109375" style="3" hidden="1"/>
    <col min="3828" max="3828" width="13.28515625" style="3" hidden="1"/>
    <col min="3829" max="3829" width="13" style="3" hidden="1"/>
    <col min="3830" max="3831" width="13.28515625" style="3" hidden="1"/>
    <col min="3832" max="3833" width="6.28515625" style="3" hidden="1"/>
    <col min="3834" max="3834" width="13.7109375" style="3" hidden="1"/>
    <col min="3835" max="4081" width="9.28515625" style="3" hidden="1"/>
    <col min="4082" max="4082" width="3.28515625" style="3" hidden="1"/>
    <col min="4083" max="4083" width="48.7109375" style="3" hidden="1"/>
    <col min="4084" max="4084" width="13.28515625" style="3" hidden="1"/>
    <col min="4085" max="4085" width="13" style="3" hidden="1"/>
    <col min="4086" max="4087" width="13.28515625" style="3" hidden="1"/>
    <col min="4088" max="4089" width="6.28515625" style="3" hidden="1"/>
    <col min="4090" max="4090" width="13.7109375" style="3" hidden="1"/>
    <col min="4091" max="4337" width="9.28515625" style="3" hidden="1"/>
    <col min="4338" max="4338" width="3.28515625" style="3" hidden="1"/>
    <col min="4339" max="4339" width="48.7109375" style="3" hidden="1"/>
    <col min="4340" max="4340" width="13.28515625" style="3" hidden="1"/>
    <col min="4341" max="4341" width="13" style="3" hidden="1"/>
    <col min="4342" max="4343" width="13.28515625" style="3" hidden="1"/>
    <col min="4344" max="4345" width="6.28515625" style="3" hidden="1"/>
    <col min="4346" max="4346" width="13.7109375" style="3" hidden="1"/>
    <col min="4347" max="4593" width="9.28515625" style="3" hidden="1"/>
    <col min="4594" max="4594" width="3.28515625" style="3" hidden="1"/>
    <col min="4595" max="4595" width="48.7109375" style="3" hidden="1"/>
    <col min="4596" max="4596" width="13.28515625" style="3" hidden="1"/>
    <col min="4597" max="4597" width="13" style="3" hidden="1"/>
    <col min="4598" max="4599" width="13.28515625" style="3" hidden="1"/>
    <col min="4600" max="4601" width="6.28515625" style="3" hidden="1"/>
    <col min="4602" max="4602" width="13.7109375" style="3" hidden="1"/>
    <col min="4603" max="4849" width="9.28515625" style="3" hidden="1"/>
    <col min="4850" max="4850" width="3.28515625" style="3" hidden="1"/>
    <col min="4851" max="4851" width="48.7109375" style="3" hidden="1"/>
    <col min="4852" max="4852" width="13.28515625" style="3" hidden="1"/>
    <col min="4853" max="4853" width="13" style="3" hidden="1"/>
    <col min="4854" max="4855" width="13.28515625" style="3" hidden="1"/>
    <col min="4856" max="4857" width="6.28515625" style="3" hidden="1"/>
    <col min="4858" max="4858" width="13.7109375" style="3" hidden="1"/>
    <col min="4859" max="5105" width="9.28515625" style="3" hidden="1"/>
    <col min="5106" max="5106" width="3.28515625" style="3" hidden="1"/>
    <col min="5107" max="5107" width="48.7109375" style="3" hidden="1"/>
    <col min="5108" max="5108" width="13.28515625" style="3" hidden="1"/>
    <col min="5109" max="5109" width="13" style="3" hidden="1"/>
    <col min="5110" max="5111" width="13.28515625" style="3" hidden="1"/>
    <col min="5112" max="5113" width="6.28515625" style="3" hidden="1"/>
    <col min="5114" max="5114" width="13.7109375" style="3" hidden="1"/>
    <col min="5115" max="5361" width="9.28515625" style="3" hidden="1"/>
    <col min="5362" max="5362" width="3.28515625" style="3" hidden="1"/>
    <col min="5363" max="5363" width="48.7109375" style="3" hidden="1"/>
    <col min="5364" max="5364" width="13.28515625" style="3" hidden="1"/>
    <col min="5365" max="5365" width="13" style="3" hidden="1"/>
    <col min="5366" max="5367" width="13.28515625" style="3" hidden="1"/>
    <col min="5368" max="5369" width="6.28515625" style="3" hidden="1"/>
    <col min="5370" max="5370" width="13.7109375" style="3" hidden="1"/>
    <col min="5371" max="5617" width="9.28515625" style="3" hidden="1"/>
    <col min="5618" max="5618" width="3.28515625" style="3" hidden="1"/>
    <col min="5619" max="5619" width="48.7109375" style="3" hidden="1"/>
    <col min="5620" max="5620" width="13.28515625" style="3" hidden="1"/>
    <col min="5621" max="5621" width="13" style="3" hidden="1"/>
    <col min="5622" max="5623" width="13.28515625" style="3" hidden="1"/>
    <col min="5624" max="5625" width="6.28515625" style="3" hidden="1"/>
    <col min="5626" max="5626" width="13.7109375" style="3" hidden="1"/>
    <col min="5627" max="5873" width="9.28515625" style="3" hidden="1"/>
    <col min="5874" max="5874" width="3.28515625" style="3" hidden="1"/>
    <col min="5875" max="5875" width="48.7109375" style="3" hidden="1"/>
    <col min="5876" max="5876" width="13.28515625" style="3" hidden="1"/>
    <col min="5877" max="5877" width="13" style="3" hidden="1"/>
    <col min="5878" max="5879" width="13.28515625" style="3" hidden="1"/>
    <col min="5880" max="5881" width="6.28515625" style="3" hidden="1"/>
    <col min="5882" max="5882" width="13.7109375" style="3" hidden="1"/>
    <col min="5883" max="6129" width="9.28515625" style="3" hidden="1"/>
    <col min="6130" max="6130" width="3.28515625" style="3" hidden="1"/>
    <col min="6131" max="6131" width="48.7109375" style="3" hidden="1"/>
    <col min="6132" max="6132" width="13.28515625" style="3" hidden="1"/>
    <col min="6133" max="6133" width="13" style="3" hidden="1"/>
    <col min="6134" max="6135" width="13.28515625" style="3" hidden="1"/>
    <col min="6136" max="6137" width="6.28515625" style="3" hidden="1"/>
    <col min="6138" max="6138" width="13.7109375" style="3" hidden="1"/>
    <col min="6139" max="6385" width="9.28515625" style="3" hidden="1"/>
    <col min="6386" max="6386" width="3.28515625" style="3" hidden="1"/>
    <col min="6387" max="6387" width="48.7109375" style="3" hidden="1"/>
    <col min="6388" max="6388" width="13.28515625" style="3" hidden="1"/>
    <col min="6389" max="6389" width="13" style="3" hidden="1"/>
    <col min="6390" max="6391" width="13.28515625" style="3" hidden="1"/>
    <col min="6392" max="6393" width="6.28515625" style="3" hidden="1"/>
    <col min="6394" max="6394" width="13.7109375" style="3" hidden="1"/>
    <col min="6395" max="6641" width="9.28515625" style="3" hidden="1"/>
    <col min="6642" max="6642" width="3.28515625" style="3" hidden="1"/>
    <col min="6643" max="6643" width="48.7109375" style="3" hidden="1"/>
    <col min="6644" max="6644" width="13.28515625" style="3" hidden="1"/>
    <col min="6645" max="6645" width="13" style="3" hidden="1"/>
    <col min="6646" max="6647" width="13.28515625" style="3" hidden="1"/>
    <col min="6648" max="6649" width="6.28515625" style="3" hidden="1"/>
    <col min="6650" max="6650" width="13.7109375" style="3" hidden="1"/>
    <col min="6651" max="6897" width="9.28515625" style="3" hidden="1"/>
    <col min="6898" max="6898" width="3.28515625" style="3" hidden="1"/>
    <col min="6899" max="6899" width="48.7109375" style="3" hidden="1"/>
    <col min="6900" max="6900" width="13.28515625" style="3" hidden="1"/>
    <col min="6901" max="6901" width="13" style="3" hidden="1"/>
    <col min="6902" max="6903" width="13.28515625" style="3" hidden="1"/>
    <col min="6904" max="6905" width="6.28515625" style="3" hidden="1"/>
    <col min="6906" max="6906" width="13.7109375" style="3" hidden="1"/>
    <col min="6907" max="7153" width="9.28515625" style="3" hidden="1"/>
    <col min="7154" max="7154" width="3.28515625" style="3" hidden="1"/>
    <col min="7155" max="7155" width="48.7109375" style="3" hidden="1"/>
    <col min="7156" max="7156" width="13.28515625" style="3" hidden="1"/>
    <col min="7157" max="7157" width="13" style="3" hidden="1"/>
    <col min="7158" max="7159" width="13.28515625" style="3" hidden="1"/>
    <col min="7160" max="7161" width="6.28515625" style="3" hidden="1"/>
    <col min="7162" max="7162" width="13.7109375" style="3" hidden="1"/>
    <col min="7163" max="7409" width="9.28515625" style="3" hidden="1"/>
    <col min="7410" max="7410" width="3.28515625" style="3" hidden="1"/>
    <col min="7411" max="7411" width="48.7109375" style="3" hidden="1"/>
    <col min="7412" max="7412" width="13.28515625" style="3" hidden="1"/>
    <col min="7413" max="7413" width="13" style="3" hidden="1"/>
    <col min="7414" max="7415" width="13.28515625" style="3" hidden="1"/>
    <col min="7416" max="7417" width="6.28515625" style="3" hidden="1"/>
    <col min="7418" max="7418" width="13.7109375" style="3" hidden="1"/>
    <col min="7419" max="7665" width="9.28515625" style="3" hidden="1"/>
    <col min="7666" max="7666" width="3.28515625" style="3" hidden="1"/>
    <col min="7667" max="7667" width="48.7109375" style="3" hidden="1"/>
    <col min="7668" max="7668" width="13.28515625" style="3" hidden="1"/>
    <col min="7669" max="7669" width="13" style="3" hidden="1"/>
    <col min="7670" max="7671" width="13.28515625" style="3" hidden="1"/>
    <col min="7672" max="7673" width="6.28515625" style="3" hidden="1"/>
    <col min="7674" max="7674" width="13.7109375" style="3" hidden="1"/>
    <col min="7675" max="7921" width="9.28515625" style="3" hidden="1"/>
    <col min="7922" max="7922" width="3.28515625" style="3" hidden="1"/>
    <col min="7923" max="7923" width="48.7109375" style="3" hidden="1"/>
    <col min="7924" max="7924" width="13.28515625" style="3" hidden="1"/>
    <col min="7925" max="7925" width="13" style="3" hidden="1"/>
    <col min="7926" max="7927" width="13.28515625" style="3" hidden="1"/>
    <col min="7928" max="7929" width="6.28515625" style="3" hidden="1"/>
    <col min="7930" max="7930" width="13.7109375" style="3" hidden="1"/>
    <col min="7931" max="8177" width="9.28515625" style="3" hidden="1"/>
    <col min="8178" max="8178" width="3.28515625" style="3" hidden="1"/>
    <col min="8179" max="8179" width="48.7109375" style="3" hidden="1"/>
    <col min="8180" max="8180" width="13.28515625" style="3" hidden="1"/>
    <col min="8181" max="8181" width="13" style="3" hidden="1"/>
    <col min="8182" max="8183" width="13.28515625" style="3" hidden="1"/>
    <col min="8184" max="8185" width="6.28515625" style="3" hidden="1"/>
    <col min="8186" max="8186" width="13.7109375" style="3" hidden="1"/>
    <col min="8187" max="8433" width="9.28515625" style="3" hidden="1"/>
    <col min="8434" max="8434" width="3.28515625" style="3" hidden="1"/>
    <col min="8435" max="8435" width="48.7109375" style="3" hidden="1"/>
    <col min="8436" max="8436" width="13.28515625" style="3" hidden="1"/>
    <col min="8437" max="8437" width="13" style="3" hidden="1"/>
    <col min="8438" max="8439" width="13.28515625" style="3" hidden="1"/>
    <col min="8440" max="8441" width="6.28515625" style="3" hidden="1"/>
    <col min="8442" max="8442" width="13.7109375" style="3" hidden="1"/>
    <col min="8443" max="8689" width="9.28515625" style="3" hidden="1"/>
    <col min="8690" max="8690" width="3.28515625" style="3" hidden="1"/>
    <col min="8691" max="8691" width="48.7109375" style="3" hidden="1"/>
    <col min="8692" max="8692" width="13.28515625" style="3" hidden="1"/>
    <col min="8693" max="8693" width="13" style="3" hidden="1"/>
    <col min="8694" max="8695" width="13.28515625" style="3" hidden="1"/>
    <col min="8696" max="8697" width="6.28515625" style="3" hidden="1"/>
    <col min="8698" max="8698" width="13.7109375" style="3" hidden="1"/>
    <col min="8699" max="8945" width="9.28515625" style="3" hidden="1"/>
    <col min="8946" max="8946" width="3.28515625" style="3" hidden="1"/>
    <col min="8947" max="8947" width="48.7109375" style="3" hidden="1"/>
    <col min="8948" max="8948" width="13.28515625" style="3" hidden="1"/>
    <col min="8949" max="8949" width="13" style="3" hidden="1"/>
    <col min="8950" max="8951" width="13.28515625" style="3" hidden="1"/>
    <col min="8952" max="8953" width="6.28515625" style="3" hidden="1"/>
    <col min="8954" max="8954" width="13.7109375" style="3" hidden="1"/>
    <col min="8955" max="9201" width="9.28515625" style="3" hidden="1"/>
    <col min="9202" max="9202" width="3.28515625" style="3" hidden="1"/>
    <col min="9203" max="9203" width="48.7109375" style="3" hidden="1"/>
    <col min="9204" max="9204" width="13.28515625" style="3" hidden="1"/>
    <col min="9205" max="9205" width="13" style="3" hidden="1"/>
    <col min="9206" max="9207" width="13.28515625" style="3" hidden="1"/>
    <col min="9208" max="9209" width="6.28515625" style="3" hidden="1"/>
    <col min="9210" max="9210" width="13.7109375" style="3" hidden="1"/>
    <col min="9211" max="9457" width="9.28515625" style="3" hidden="1"/>
    <col min="9458" max="9458" width="3.28515625" style="3" hidden="1"/>
    <col min="9459" max="9459" width="48.7109375" style="3" hidden="1"/>
    <col min="9460" max="9460" width="13.28515625" style="3" hidden="1"/>
    <col min="9461" max="9461" width="13" style="3" hidden="1"/>
    <col min="9462" max="9463" width="13.28515625" style="3" hidden="1"/>
    <col min="9464" max="9465" width="6.28515625" style="3" hidden="1"/>
    <col min="9466" max="9466" width="13.7109375" style="3" hidden="1"/>
    <col min="9467" max="9713" width="9.28515625" style="3" hidden="1"/>
    <col min="9714" max="9714" width="3.28515625" style="3" hidden="1"/>
    <col min="9715" max="9715" width="48.7109375" style="3" hidden="1"/>
    <col min="9716" max="9716" width="13.28515625" style="3" hidden="1"/>
    <col min="9717" max="9717" width="13" style="3" hidden="1"/>
    <col min="9718" max="9719" width="13.28515625" style="3" hidden="1"/>
    <col min="9720" max="9721" width="6.28515625" style="3" hidden="1"/>
    <col min="9722" max="9722" width="13.7109375" style="3" hidden="1"/>
    <col min="9723" max="9969" width="9.28515625" style="3" hidden="1"/>
    <col min="9970" max="9970" width="3.28515625" style="3" hidden="1"/>
    <col min="9971" max="9971" width="48.7109375" style="3" hidden="1"/>
    <col min="9972" max="9972" width="13.28515625" style="3" hidden="1"/>
    <col min="9973" max="9973" width="13" style="3" hidden="1"/>
    <col min="9974" max="9975" width="13.28515625" style="3" hidden="1"/>
    <col min="9976" max="9977" width="6.28515625" style="3" hidden="1"/>
    <col min="9978" max="9978" width="13.7109375" style="3" hidden="1"/>
    <col min="9979" max="10225" width="9.28515625" style="3" hidden="1"/>
    <col min="10226" max="10226" width="3.28515625" style="3" hidden="1"/>
    <col min="10227" max="10227" width="48.7109375" style="3" hidden="1"/>
    <col min="10228" max="10228" width="13.28515625" style="3" hidden="1"/>
    <col min="10229" max="10229" width="13" style="3" hidden="1"/>
    <col min="10230" max="10231" width="13.28515625" style="3" hidden="1"/>
    <col min="10232" max="10233" width="6.28515625" style="3" hidden="1"/>
    <col min="10234" max="10234" width="13.7109375" style="3" hidden="1"/>
    <col min="10235" max="10481" width="9.28515625" style="3" hidden="1"/>
    <col min="10482" max="10482" width="3.28515625" style="3" hidden="1"/>
    <col min="10483" max="10483" width="48.7109375" style="3" hidden="1"/>
    <col min="10484" max="10484" width="13.28515625" style="3" hidden="1"/>
    <col min="10485" max="10485" width="13" style="3" hidden="1"/>
    <col min="10486" max="10487" width="13.28515625" style="3" hidden="1"/>
    <col min="10488" max="10489" width="6.28515625" style="3" hidden="1"/>
    <col min="10490" max="10490" width="13.7109375" style="3" hidden="1"/>
    <col min="10491" max="10737" width="9.28515625" style="3" hidden="1"/>
    <col min="10738" max="10738" width="3.28515625" style="3" hidden="1"/>
    <col min="10739" max="10739" width="48.7109375" style="3" hidden="1"/>
    <col min="10740" max="10740" width="13.28515625" style="3" hidden="1"/>
    <col min="10741" max="10741" width="13" style="3" hidden="1"/>
    <col min="10742" max="10743" width="13.28515625" style="3" hidden="1"/>
    <col min="10744" max="10745" width="6.28515625" style="3" hidden="1"/>
    <col min="10746" max="10746" width="13.7109375" style="3" hidden="1"/>
    <col min="10747" max="10993" width="9.28515625" style="3" hidden="1"/>
    <col min="10994" max="10994" width="3.28515625" style="3" hidden="1"/>
    <col min="10995" max="10995" width="48.7109375" style="3" hidden="1"/>
    <col min="10996" max="10996" width="13.28515625" style="3" hidden="1"/>
    <col min="10997" max="10997" width="13" style="3" hidden="1"/>
    <col min="10998" max="10999" width="13.28515625" style="3" hidden="1"/>
    <col min="11000" max="11001" width="6.28515625" style="3" hidden="1"/>
    <col min="11002" max="11002" width="13.7109375" style="3" hidden="1"/>
    <col min="11003" max="11249" width="9.28515625" style="3" hidden="1"/>
    <col min="11250" max="11250" width="3.28515625" style="3" hidden="1"/>
    <col min="11251" max="11251" width="48.7109375" style="3" hidden="1"/>
    <col min="11252" max="11252" width="13.28515625" style="3" hidden="1"/>
    <col min="11253" max="11253" width="13" style="3" hidden="1"/>
    <col min="11254" max="11255" width="13.28515625" style="3" hidden="1"/>
    <col min="11256" max="11257" width="6.28515625" style="3" hidden="1"/>
    <col min="11258" max="11258" width="13.7109375" style="3" hidden="1"/>
    <col min="11259" max="11505" width="9.28515625" style="3" hidden="1"/>
    <col min="11506" max="11506" width="3.28515625" style="3" hidden="1"/>
    <col min="11507" max="11507" width="48.7109375" style="3" hidden="1"/>
    <col min="11508" max="11508" width="13.28515625" style="3" hidden="1"/>
    <col min="11509" max="11509" width="13" style="3" hidden="1"/>
    <col min="11510" max="11511" width="13.28515625" style="3" hidden="1"/>
    <col min="11512" max="11513" width="6.28515625" style="3" hidden="1"/>
    <col min="11514" max="11514" width="13.7109375" style="3" hidden="1"/>
    <col min="11515" max="11761" width="9.28515625" style="3" hidden="1"/>
    <col min="11762" max="11762" width="3.28515625" style="3" hidden="1"/>
    <col min="11763" max="11763" width="48.7109375" style="3" hidden="1"/>
    <col min="11764" max="11764" width="13.28515625" style="3" hidden="1"/>
    <col min="11765" max="11765" width="13" style="3" hidden="1"/>
    <col min="11766" max="11767" width="13.28515625" style="3" hidden="1"/>
    <col min="11768" max="11769" width="6.28515625" style="3" hidden="1"/>
    <col min="11770" max="11770" width="13.7109375" style="3" hidden="1"/>
    <col min="11771" max="12017" width="9.28515625" style="3" hidden="1"/>
    <col min="12018" max="12018" width="3.28515625" style="3" hidden="1"/>
    <col min="12019" max="12019" width="48.7109375" style="3" hidden="1"/>
    <col min="12020" max="12020" width="13.28515625" style="3" hidden="1"/>
    <col min="12021" max="12021" width="13" style="3" hidden="1"/>
    <col min="12022" max="12023" width="13.28515625" style="3" hidden="1"/>
    <col min="12024" max="12025" width="6.28515625" style="3" hidden="1"/>
    <col min="12026" max="12026" width="13.7109375" style="3" hidden="1"/>
    <col min="12027" max="12273" width="9.28515625" style="3" hidden="1"/>
    <col min="12274" max="12274" width="3.28515625" style="3" hidden="1"/>
    <col min="12275" max="12275" width="48.7109375" style="3" hidden="1"/>
    <col min="12276" max="12276" width="13.28515625" style="3" hidden="1"/>
    <col min="12277" max="12277" width="13" style="3" hidden="1"/>
    <col min="12278" max="12279" width="13.28515625" style="3" hidden="1"/>
    <col min="12280" max="12281" width="6.28515625" style="3" hidden="1"/>
    <col min="12282" max="12282" width="13.7109375" style="3" hidden="1"/>
    <col min="12283" max="12529" width="9.28515625" style="3" hidden="1"/>
    <col min="12530" max="12530" width="3.28515625" style="3" hidden="1"/>
    <col min="12531" max="12531" width="48.7109375" style="3" hidden="1"/>
    <col min="12532" max="12532" width="13.28515625" style="3" hidden="1"/>
    <col min="12533" max="12533" width="13" style="3" hidden="1"/>
    <col min="12534" max="12535" width="13.28515625" style="3" hidden="1"/>
    <col min="12536" max="12537" width="6.28515625" style="3" hidden="1"/>
    <col min="12538" max="12538" width="13.7109375" style="3" hidden="1"/>
    <col min="12539" max="12785" width="9.28515625" style="3" hidden="1"/>
    <col min="12786" max="12786" width="3.28515625" style="3" hidden="1"/>
    <col min="12787" max="12787" width="48.7109375" style="3" hidden="1"/>
    <col min="12788" max="12788" width="13.28515625" style="3" hidden="1"/>
    <col min="12789" max="12789" width="13" style="3" hidden="1"/>
    <col min="12790" max="12791" width="13.28515625" style="3" hidden="1"/>
    <col min="12792" max="12793" width="6.28515625" style="3" hidden="1"/>
    <col min="12794" max="12794" width="13.7109375" style="3" hidden="1"/>
    <col min="12795" max="13041" width="9.28515625" style="3" hidden="1"/>
    <col min="13042" max="13042" width="3.28515625" style="3" hidden="1"/>
    <col min="13043" max="13043" width="48.7109375" style="3" hidden="1"/>
    <col min="13044" max="13044" width="13.28515625" style="3" hidden="1"/>
    <col min="13045" max="13045" width="13" style="3" hidden="1"/>
    <col min="13046" max="13047" width="13.28515625" style="3" hidden="1"/>
    <col min="13048" max="13049" width="6.28515625" style="3" hidden="1"/>
    <col min="13050" max="13050" width="13.7109375" style="3" hidden="1"/>
    <col min="13051" max="13297" width="9.28515625" style="3" hidden="1"/>
    <col min="13298" max="13298" width="3.28515625" style="3" hidden="1"/>
    <col min="13299" max="13299" width="48.7109375" style="3" hidden="1"/>
    <col min="13300" max="13300" width="13.28515625" style="3" hidden="1"/>
    <col min="13301" max="13301" width="13" style="3" hidden="1"/>
    <col min="13302" max="13303" width="13.28515625" style="3" hidden="1"/>
    <col min="13304" max="13305" width="6.28515625" style="3" hidden="1"/>
    <col min="13306" max="13306" width="13.7109375" style="3" hidden="1"/>
    <col min="13307" max="13553" width="9.28515625" style="3" hidden="1"/>
    <col min="13554" max="13554" width="3.28515625" style="3" hidden="1"/>
    <col min="13555" max="13555" width="48.7109375" style="3" hidden="1"/>
    <col min="13556" max="13556" width="13.28515625" style="3" hidden="1"/>
    <col min="13557" max="13557" width="13" style="3" hidden="1"/>
    <col min="13558" max="13559" width="13.28515625" style="3" hidden="1"/>
    <col min="13560" max="13561" width="6.28515625" style="3" hidden="1"/>
    <col min="13562" max="13562" width="13.7109375" style="3" hidden="1"/>
    <col min="13563" max="13809" width="9.28515625" style="3" hidden="1"/>
    <col min="13810" max="13810" width="3.28515625" style="3" hidden="1"/>
    <col min="13811" max="13811" width="48.7109375" style="3" hidden="1"/>
    <col min="13812" max="13812" width="13.28515625" style="3" hidden="1"/>
    <col min="13813" max="13813" width="13" style="3" hidden="1"/>
    <col min="13814" max="13815" width="13.28515625" style="3" hidden="1"/>
    <col min="13816" max="13817" width="6.28515625" style="3" hidden="1"/>
    <col min="13818" max="13818" width="13.7109375" style="3" hidden="1"/>
    <col min="13819" max="14065" width="9.28515625" style="3" hidden="1"/>
    <col min="14066" max="14066" width="3.28515625" style="3" hidden="1"/>
    <col min="14067" max="14067" width="48.7109375" style="3" hidden="1"/>
    <col min="14068" max="14068" width="13.28515625" style="3" hidden="1"/>
    <col min="14069" max="14069" width="13" style="3" hidden="1"/>
    <col min="14070" max="14071" width="13.28515625" style="3" hidden="1"/>
    <col min="14072" max="14073" width="6.28515625" style="3" hidden="1"/>
    <col min="14074" max="14074" width="13.7109375" style="3" hidden="1"/>
    <col min="14075" max="14321" width="9.28515625" style="3" hidden="1"/>
    <col min="14322" max="14322" width="3.28515625" style="3" hidden="1"/>
    <col min="14323" max="14323" width="48.7109375" style="3" hidden="1"/>
    <col min="14324" max="14324" width="13.28515625" style="3" hidden="1"/>
    <col min="14325" max="14325" width="13" style="3" hidden="1"/>
    <col min="14326" max="14327" width="13.28515625" style="3" hidden="1"/>
    <col min="14328" max="14329" width="6.28515625" style="3" hidden="1"/>
    <col min="14330" max="14330" width="13.7109375" style="3" hidden="1"/>
    <col min="14331" max="14577" width="9.28515625" style="3" hidden="1"/>
    <col min="14578" max="14578" width="3.28515625" style="3" hidden="1"/>
    <col min="14579" max="14579" width="48.7109375" style="3" hidden="1"/>
    <col min="14580" max="14580" width="13.28515625" style="3" hidden="1"/>
    <col min="14581" max="14581" width="13" style="3" hidden="1"/>
    <col min="14582" max="14583" width="13.28515625" style="3" hidden="1"/>
    <col min="14584" max="14585" width="6.28515625" style="3" hidden="1"/>
    <col min="14586" max="14586" width="13.7109375" style="3" hidden="1"/>
    <col min="14587" max="14833" width="9.28515625" style="3" hidden="1"/>
    <col min="14834" max="14834" width="3.28515625" style="3" hidden="1"/>
    <col min="14835" max="14835" width="48.7109375" style="3" hidden="1"/>
    <col min="14836" max="14836" width="13.28515625" style="3" hidden="1"/>
    <col min="14837" max="14837" width="13" style="3" hidden="1"/>
    <col min="14838" max="14839" width="13.28515625" style="3" hidden="1"/>
    <col min="14840" max="14841" width="6.28515625" style="3" hidden="1"/>
    <col min="14842" max="14842" width="13.7109375" style="3" hidden="1"/>
    <col min="14843" max="15089" width="9.28515625" style="3" hidden="1"/>
    <col min="15090" max="15090" width="3.28515625" style="3" hidden="1"/>
    <col min="15091" max="15091" width="48.7109375" style="3" hidden="1"/>
    <col min="15092" max="15092" width="13.28515625" style="3" hidden="1"/>
    <col min="15093" max="15093" width="13" style="3" hidden="1"/>
    <col min="15094" max="15095" width="13.28515625" style="3" hidden="1"/>
    <col min="15096" max="15097" width="6.28515625" style="3" hidden="1"/>
    <col min="15098" max="15098" width="13.7109375" style="3" hidden="1"/>
    <col min="15099" max="15345" width="9.28515625" style="3" hidden="1"/>
    <col min="15346" max="15346" width="3.28515625" style="3" hidden="1"/>
    <col min="15347" max="15347" width="48.7109375" style="3" hidden="1"/>
    <col min="15348" max="15348" width="13.28515625" style="3" hidden="1"/>
    <col min="15349" max="15349" width="13" style="3" hidden="1"/>
    <col min="15350" max="15351" width="13.28515625" style="3" hidden="1"/>
    <col min="15352" max="15353" width="6.28515625" style="3" hidden="1"/>
    <col min="15354" max="15354" width="13.7109375" style="3" hidden="1"/>
    <col min="15355" max="15601" width="9.28515625" style="3" hidden="1"/>
    <col min="15602" max="15602" width="3.28515625" style="3" hidden="1"/>
    <col min="15603" max="15603" width="48.7109375" style="3" hidden="1"/>
    <col min="15604" max="15604" width="13.28515625" style="3" hidden="1"/>
    <col min="15605" max="15605" width="13" style="3" hidden="1"/>
    <col min="15606" max="15607" width="13.28515625" style="3" hidden="1"/>
    <col min="15608" max="15609" width="6.28515625" style="3" hidden="1"/>
    <col min="15610" max="15610" width="13.7109375" style="3" hidden="1"/>
    <col min="15611" max="15857" width="9.28515625" style="3" hidden="1"/>
    <col min="15858" max="15858" width="3.28515625" style="3" hidden="1"/>
    <col min="15859" max="15859" width="48.7109375" style="3" hidden="1"/>
    <col min="15860" max="15860" width="13.28515625" style="3" hidden="1"/>
    <col min="15861" max="15861" width="13" style="3" hidden="1"/>
    <col min="15862" max="15863" width="13.28515625" style="3" hidden="1"/>
    <col min="15864" max="15865" width="6.28515625" style="3" hidden="1"/>
    <col min="15866" max="15866" width="13.7109375" style="3" hidden="1"/>
    <col min="15867" max="16113" width="9.28515625" style="3" hidden="1"/>
    <col min="16114" max="16114" width="3.28515625" style="3" hidden="1"/>
    <col min="16115" max="16115" width="48.7109375" style="3" hidden="1"/>
    <col min="16116" max="16116" width="13.28515625" style="3" hidden="1"/>
    <col min="16117" max="16117" width="13" style="3" hidden="1"/>
    <col min="16118" max="16119" width="13.28515625" style="3" hidden="1"/>
    <col min="16120" max="16121" width="6.28515625" style="3" hidden="1"/>
    <col min="16122" max="16122" width="13.7109375" style="3" hidden="1"/>
    <col min="16123" max="16384" width="9.28515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06"/>
      <c r="B2" s="506"/>
      <c r="C2" s="506"/>
      <c r="D2" s="506"/>
      <c r="E2" s="506"/>
      <c r="F2" s="506"/>
      <c r="G2" s="506"/>
      <c r="H2" s="506"/>
      <c r="I2" s="131"/>
    </row>
    <row r="3" spans="1:9" ht="27" customHeight="1" x14ac:dyDescent="0.25">
      <c r="A3" s="506"/>
      <c r="B3" s="506"/>
      <c r="C3" s="506"/>
      <c r="D3" s="506"/>
      <c r="E3" s="506"/>
      <c r="F3" s="506"/>
      <c r="G3" s="506"/>
      <c r="H3" s="506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10" t="s">
        <v>13</v>
      </c>
      <c r="C5" s="510"/>
      <c r="D5" s="510"/>
      <c r="E5" s="510"/>
      <c r="F5" s="135"/>
      <c r="G5" s="135"/>
      <c r="H5" s="131"/>
      <c r="I5" s="131"/>
    </row>
    <row r="6" spans="1:9" s="4" customFormat="1" ht="49.5" customHeight="1" x14ac:dyDescent="0.25">
      <c r="A6" s="136"/>
      <c r="B6" s="511" t="s">
        <v>297</v>
      </c>
      <c r="C6" s="511"/>
      <c r="D6" s="511"/>
      <c r="E6" s="511"/>
      <c r="F6" s="137"/>
      <c r="G6" s="137"/>
      <c r="H6" s="136"/>
      <c r="I6" s="136"/>
    </row>
    <row r="7" spans="1:9" s="5" customFormat="1" ht="21" customHeight="1" x14ac:dyDescent="0.25">
      <c r="A7" s="138"/>
      <c r="B7" s="512" t="s">
        <v>304</v>
      </c>
      <c r="C7" s="512"/>
      <c r="D7" s="512"/>
      <c r="E7" s="512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13" t="s">
        <v>298</v>
      </c>
      <c r="D8" s="513"/>
      <c r="E8" s="513"/>
      <c r="F8" s="139"/>
      <c r="G8" s="139"/>
      <c r="H8" s="131"/>
      <c r="I8" s="131"/>
    </row>
    <row r="9" spans="1:9" ht="18" customHeight="1" x14ac:dyDescent="0.25">
      <c r="A9" s="131"/>
      <c r="B9" s="132" t="s">
        <v>262</v>
      </c>
      <c r="C9" s="513" t="s">
        <v>307</v>
      </c>
      <c r="D9" s="513"/>
      <c r="E9" s="513"/>
      <c r="F9" s="139"/>
      <c r="G9" s="139"/>
      <c r="H9" s="131"/>
      <c r="I9" s="131"/>
    </row>
    <row r="10" spans="1:9" ht="18" hidden="1" customHeight="1" x14ac:dyDescent="0.25">
      <c r="A10" s="131"/>
      <c r="B10" s="515"/>
      <c r="C10" s="515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07" t="s">
        <v>308</v>
      </c>
      <c r="B12" s="507"/>
      <c r="C12" s="507"/>
      <c r="D12" s="507"/>
      <c r="E12" s="507"/>
      <c r="F12" s="507"/>
      <c r="G12" s="507"/>
      <c r="H12" s="507"/>
      <c r="I12" s="507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08" t="s">
        <v>277</v>
      </c>
      <c r="B14" s="508"/>
      <c r="C14" s="508"/>
      <c r="D14" s="508"/>
      <c r="E14" s="508"/>
      <c r="F14" s="508"/>
      <c r="G14" s="508"/>
      <c r="H14" s="508"/>
      <c r="I14" s="508"/>
    </row>
    <row r="15" spans="1:9" ht="22.5" customHeight="1" x14ac:dyDescent="0.25">
      <c r="A15" s="508" t="s">
        <v>299</v>
      </c>
      <c r="B15" s="508"/>
      <c r="C15" s="508"/>
      <c r="D15" s="508"/>
      <c r="E15" s="508"/>
      <c r="F15" s="508"/>
      <c r="G15" s="508"/>
      <c r="H15" s="508"/>
      <c r="I15" s="508"/>
    </row>
    <row r="16" spans="1:9" ht="22.5" customHeight="1" x14ac:dyDescent="0.25">
      <c r="A16" s="509" t="s">
        <v>284</v>
      </c>
      <c r="B16" s="509"/>
      <c r="C16" s="509"/>
      <c r="D16" s="509"/>
      <c r="E16" s="509"/>
      <c r="F16" s="509"/>
      <c r="G16" s="509"/>
      <c r="H16" s="509"/>
      <c r="I16" s="509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7" t="s">
        <v>14</v>
      </c>
      <c r="B18" s="517"/>
      <c r="C18" s="517"/>
      <c r="D18" s="517"/>
      <c r="E18" s="517"/>
      <c r="F18" s="517"/>
      <c r="G18" s="517"/>
      <c r="H18" s="517"/>
      <c r="I18" s="517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6" t="s">
        <v>15</v>
      </c>
      <c r="B20" s="516"/>
      <c r="C20" s="516"/>
      <c r="D20" s="516"/>
      <c r="E20" s="516"/>
      <c r="F20" s="516"/>
      <c r="G20" s="141" t="str">
        <f>IF(A14=A65,"PLAN 2019.","PLAN 
2019.")</f>
        <v>PLAN 
2019.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 x14ac:dyDescent="0.3">
      <c r="A21" s="514">
        <v>1</v>
      </c>
      <c r="B21" s="514"/>
      <c r="C21" s="514"/>
      <c r="D21" s="514"/>
      <c r="E21" s="514"/>
      <c r="F21" s="514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02" t="s">
        <v>21</v>
      </c>
      <c r="C23" s="502"/>
      <c r="D23" s="502"/>
      <c r="E23" s="502"/>
      <c r="F23" s="502"/>
      <c r="G23" s="146">
        <f>SUM(G24:G25)</f>
        <v>18063920</v>
      </c>
      <c r="H23" s="146">
        <f>SUM(H24:H25)</f>
        <v>-1090285</v>
      </c>
      <c r="I23" s="146">
        <f>SUM(I24:I25)</f>
        <v>16973635</v>
      </c>
    </row>
    <row r="24" spans="1:16384" ht="18" customHeight="1" x14ac:dyDescent="0.25">
      <c r="A24" s="147"/>
      <c r="B24" s="503" t="s">
        <v>25</v>
      </c>
      <c r="C24" s="503"/>
      <c r="D24" s="503"/>
      <c r="E24" s="503"/>
      <c r="F24" s="503"/>
      <c r="G24" s="148">
        <f>SUMIFS('2. Plan prihoda i primitaka'!$H$13:$H$48,'2. Plan prihoda i primitaka'!$A$13:$A$48,6)</f>
        <v>18062120</v>
      </c>
      <c r="H24" s="148">
        <f>SUMIFS('2. Plan prihoda i primitaka'!$T$13:$T$48,'2. Plan prihoda i primitaka'!$A$13:$A$48,6)</f>
        <v>-1090685</v>
      </c>
      <c r="I24" s="148">
        <f>SUMIFS('2. Plan prihoda i primitaka'!$AF$13:$AF$48,'2. Plan prihoda i primitaka'!$A$13:$A$48,6)</f>
        <v>16971435</v>
      </c>
    </row>
    <row r="25" spans="1:16384" ht="18" customHeight="1" x14ac:dyDescent="0.25">
      <c r="A25" s="147"/>
      <c r="B25" s="503" t="s">
        <v>26</v>
      </c>
      <c r="C25" s="503"/>
      <c r="D25" s="503"/>
      <c r="E25" s="503"/>
      <c r="F25" s="503"/>
      <c r="G25" s="148">
        <f>SUMIFS('2. Plan prihoda i primitaka'!$H$13:$H$48,'2. Plan prihoda i primitaka'!$A$13:$A$48,7)</f>
        <v>1800</v>
      </c>
      <c r="H25" s="148">
        <f>SUMIFS('2. Plan prihoda i primitaka'!$T$13:$T$48,'2. Plan prihoda i primitaka'!$A$13:$A$48,7)</f>
        <v>400</v>
      </c>
      <c r="I25" s="148">
        <f>SUMIFS('2. Plan prihoda i primitaka'!$AF$13:$AF$48,'2. Plan prihoda i primitaka'!$A$13:$A$48,7)</f>
        <v>2200</v>
      </c>
    </row>
    <row r="26" spans="1:16384" s="6" customFormat="1" ht="18" customHeight="1" x14ac:dyDescent="0.25">
      <c r="A26" s="145" t="s">
        <v>24</v>
      </c>
      <c r="B26" s="502" t="s">
        <v>22</v>
      </c>
      <c r="C26" s="502"/>
      <c r="D26" s="502"/>
      <c r="E26" s="502"/>
      <c r="F26" s="502"/>
      <c r="G26" s="146">
        <f>SUM(G27:G28)</f>
        <v>18071123</v>
      </c>
      <c r="H26" s="146">
        <f>SUM(H27:H28)</f>
        <v>224759</v>
      </c>
      <c r="I26" s="146">
        <f>SUM(I27:I28)</f>
        <v>18295882</v>
      </c>
    </row>
    <row r="27" spans="1:16384" ht="18" customHeight="1" x14ac:dyDescent="0.25">
      <c r="A27" s="147"/>
      <c r="B27" s="503" t="s">
        <v>27</v>
      </c>
      <c r="C27" s="503"/>
      <c r="D27" s="503"/>
      <c r="E27" s="503"/>
      <c r="F27" s="503"/>
      <c r="G27" s="148">
        <f>SUMIFS('3. Plan rashoda i izdataka'!$H$16:$H$210,'3. Plan rashoda i izdataka'!$A$16:$A$210,3)</f>
        <v>9701555</v>
      </c>
      <c r="H27" s="148">
        <f>SUMIFS('3. Plan rashoda i izdataka'!$T$16:$T$210,'3. Plan rashoda i izdataka'!$A$16:$A$210,3)</f>
        <v>245352</v>
      </c>
      <c r="I27" s="148">
        <f>SUMIFS('3. Plan rashoda i izdataka'!$AF$16:$AF$210,'3. Plan rashoda i izdataka'!$A$16:$A$210,3)</f>
        <v>9946907</v>
      </c>
    </row>
    <row r="28" spans="1:16384" ht="18" customHeight="1" x14ac:dyDescent="0.25">
      <c r="A28" s="149"/>
      <c r="B28" s="504" t="s">
        <v>28</v>
      </c>
      <c r="C28" s="504"/>
      <c r="D28" s="504"/>
      <c r="E28" s="504"/>
      <c r="F28" s="504"/>
      <c r="G28" s="148">
        <f>SUMIFS('3. Plan rashoda i izdataka'!$H$16:$H$210,'3. Plan rashoda i izdataka'!$A$16:$A$210,4)</f>
        <v>8369568</v>
      </c>
      <c r="H28" s="148">
        <f>SUMIFS('3. Plan rashoda i izdataka'!$T$16:$T$210,'3. Plan rashoda i izdataka'!$A$16:$A$210,4)</f>
        <v>-20593</v>
      </c>
      <c r="I28" s="148">
        <f>SUMIFS('3. Plan rashoda i izdataka'!$AF$16:$AF$210,'3. Plan rashoda i izdataka'!$A$16:$A$210,4)</f>
        <v>8348975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01" t="s">
        <v>29</v>
      </c>
      <c r="C29" s="501"/>
      <c r="D29" s="501"/>
      <c r="E29" s="501"/>
      <c r="F29" s="501"/>
      <c r="G29" s="152">
        <f>G23-G26</f>
        <v>-7203</v>
      </c>
      <c r="H29" s="152">
        <f>H23-H26</f>
        <v>-1315044</v>
      </c>
      <c r="I29" s="152">
        <f>I23-I26</f>
        <v>-1322247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2" t="s">
        <v>144</v>
      </c>
      <c r="C31" s="502"/>
      <c r="D31" s="502"/>
      <c r="E31" s="502"/>
      <c r="F31" s="502"/>
      <c r="G31" s="319">
        <v>7203</v>
      </c>
      <c r="H31" s="314">
        <f>G31-G32</f>
        <v>0</v>
      </c>
      <c r="I31" s="314">
        <v>7203</v>
      </c>
    </row>
    <row r="32" spans="1:16384" s="9" customFormat="1" ht="34.9" customHeight="1" x14ac:dyDescent="0.25">
      <c r="A32" s="151"/>
      <c r="B32" s="505" t="s">
        <v>145</v>
      </c>
      <c r="C32" s="501"/>
      <c r="D32" s="501"/>
      <c r="E32" s="501"/>
      <c r="F32" s="501"/>
      <c r="G32" s="163">
        <f>SUMIFS('2. Plan prihoda i primitaka'!$H$13:$H$48,'2. Plan prihoda i primitaka'!$A$13:$A$48,9)</f>
        <v>7203</v>
      </c>
      <c r="H32" s="163">
        <f>SUMIFS('2. Plan prihoda i primitaka'!$T$13:$T$48,'2. Plan prihoda i primitaka'!$A$13:$A$48,9)</f>
        <v>1315044</v>
      </c>
      <c r="I32" s="163">
        <f>SUMIFS('2. Plan prihoda i primitaka'!$AF$13:$AF$48,'2. Plan prihoda i primitaka'!$A$13:$A$48,9)</f>
        <v>1322247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2" t="s">
        <v>18</v>
      </c>
      <c r="C34" s="502"/>
      <c r="D34" s="502"/>
      <c r="E34" s="502"/>
      <c r="F34" s="502"/>
      <c r="G34" s="146"/>
      <c r="H34" s="155"/>
      <c r="I34" s="155"/>
    </row>
    <row r="35" spans="1:9" ht="18" customHeight="1" x14ac:dyDescent="0.25">
      <c r="A35" s="147"/>
      <c r="B35" s="503" t="s">
        <v>31</v>
      </c>
      <c r="C35" s="503"/>
      <c r="D35" s="503"/>
      <c r="E35" s="503"/>
      <c r="F35" s="503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04" t="s">
        <v>32</v>
      </c>
      <c r="C36" s="504"/>
      <c r="D36" s="504"/>
      <c r="E36" s="504"/>
      <c r="F36" s="504"/>
      <c r="G36" s="150">
        <f>SUMIFS('3. Plan rashoda i izdataka'!$H$16:$H$210,'3. Plan rashoda i izdataka'!$A$16:$A$210,5)</f>
        <v>0</v>
      </c>
      <c r="H36" s="150">
        <f>SUMIFS('3. Plan rashoda i izdataka'!$T$16:$T$210,'3. Plan rashoda i izdataka'!$A$16:$A$210,5)</f>
        <v>0</v>
      </c>
      <c r="I36" s="150">
        <f>SUMIFS('3. Plan rashoda i izdataka'!$AF$16:$AF$210,'3. Plan rashoda i izdataka'!$A$16:$A$210,5)</f>
        <v>0</v>
      </c>
    </row>
    <row r="37" spans="1:9" s="4" customFormat="1" ht="18" customHeight="1" x14ac:dyDescent="0.25">
      <c r="A37" s="151"/>
      <c r="B37" s="501" t="s">
        <v>33</v>
      </c>
      <c r="C37" s="501"/>
      <c r="D37" s="501"/>
      <c r="E37" s="501"/>
      <c r="F37" s="501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2" t="s">
        <v>36</v>
      </c>
      <c r="C39" s="502"/>
      <c r="D39" s="502"/>
      <c r="E39" s="502"/>
      <c r="F39" s="502"/>
      <c r="G39" s="146"/>
      <c r="H39" s="155"/>
      <c r="I39" s="155"/>
    </row>
    <row r="40" spans="1:9" s="4" customFormat="1" ht="18" customHeight="1" x14ac:dyDescent="0.25">
      <c r="A40" s="159"/>
      <c r="B40" s="501" t="s">
        <v>35</v>
      </c>
      <c r="C40" s="501"/>
      <c r="D40" s="501"/>
      <c r="E40" s="501"/>
      <c r="F40" s="501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112</v>
      </c>
      <c r="G44" s="522" t="s">
        <v>300</v>
      </c>
      <c r="H44" s="522"/>
      <c r="I44" s="170" t="s">
        <v>114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21"/>
      <c r="C46" s="521"/>
      <c r="D46" s="521"/>
      <c r="E46" s="521"/>
      <c r="F46" s="169"/>
      <c r="G46" s="522" t="s">
        <v>309</v>
      </c>
      <c r="H46" s="522"/>
      <c r="I46" s="165" t="s">
        <v>113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25" t="s">
        <v>305</v>
      </c>
      <c r="H48" s="525"/>
      <c r="I48" s="165"/>
    </row>
    <row r="49" spans="1:9" s="72" customFormat="1" ht="15.75" x14ac:dyDescent="0.25">
      <c r="A49" s="518"/>
      <c r="B49" s="518"/>
      <c r="C49" s="518"/>
      <c r="D49" s="518"/>
      <c r="E49" s="518"/>
      <c r="F49" s="89"/>
      <c r="G49" s="524" t="s">
        <v>311</v>
      </c>
      <c r="H49" s="524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23" t="s">
        <v>115</v>
      </c>
      <c r="G50" s="519"/>
      <c r="H50" s="519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23"/>
      <c r="G51" s="519"/>
      <c r="H51" s="519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23"/>
      <c r="G52" s="520"/>
      <c r="H52" s="520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276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277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396" priority="25">
      <formula>LEN(TRIM(B7))=0</formula>
    </cfRule>
  </conditionalFormatting>
  <conditionalFormatting sqref="G32:I32">
    <cfRule type="containsBlanks" dxfId="395" priority="21">
      <formula>LEN(TRIM(G32))=0</formula>
    </cfRule>
    <cfRule type="containsBlanks" dxfId="394" priority="22">
      <formula>LEN(TRIM(G32))=0</formula>
    </cfRule>
  </conditionalFormatting>
  <conditionalFormatting sqref="B6:E6">
    <cfRule type="containsBlanks" dxfId="393" priority="20">
      <formula>LEN(TRIM(B6))=0</formula>
    </cfRule>
  </conditionalFormatting>
  <conditionalFormatting sqref="A12:I12">
    <cfRule type="containsText" dxfId="392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91" priority="19">
      <formula>LEN(TRIM(A12))=0</formula>
    </cfRule>
  </conditionalFormatting>
  <conditionalFormatting sqref="G31:I31">
    <cfRule type="containsBlanks" dxfId="390" priority="24">
      <formula>LEN(TRIM(G31))=0</formula>
    </cfRule>
  </conditionalFormatting>
  <conditionalFormatting sqref="G40:I40">
    <cfRule type="cellIs" dxfId="389" priority="13" operator="notEqual">
      <formula>0</formula>
    </cfRule>
  </conditionalFormatting>
  <conditionalFormatting sqref="A14:I16">
    <cfRule type="containsBlanks" dxfId="388" priority="12">
      <formula>LEN(TRIM(A14))=0</formula>
    </cfRule>
  </conditionalFormatting>
  <conditionalFormatting sqref="B6:E6 A15:I15">
    <cfRule type="containsText" dxfId="387" priority="8" operator="containsText" text="upisati naziv osnovne škole">
      <formula>NOT(ISERROR(SEARCH("upisati naziv osnovne škole",A6)))</formula>
    </cfRule>
    <cfRule type="containsText" dxfId="386" priority="10" operator="containsText" text="upisati naziv škole">
      <formula>NOT(ISERROR(SEARCH("upisati naziv škole",A6)))</formula>
    </cfRule>
  </conditionalFormatting>
  <conditionalFormatting sqref="A15:I15 B6:E6">
    <cfRule type="containsText" dxfId="385" priority="9" operator="containsText" text="upisati naziv srednje škole">
      <formula>NOT(ISERROR(SEARCH("upisati naziv srednje škole",A6)))</formula>
    </cfRule>
  </conditionalFormatting>
  <conditionalFormatting sqref="G31">
    <cfRule type="containsText" dxfId="384" priority="6" operator="containsText" text="obavezan unos">
      <formula>NOT(ISERROR(SEARCH("obavezan unos",G31)))</formula>
    </cfRule>
  </conditionalFormatting>
  <conditionalFormatting sqref="B6:E6 C8:E9">
    <cfRule type="containsBlanks" dxfId="383" priority="5">
      <formula>LEN(TRIM(B6))=0</formula>
    </cfRule>
  </conditionalFormatting>
  <conditionalFormatting sqref="G48:G49">
    <cfRule type="containsBlanks" dxfId="382" priority="2">
      <formula>LEN(TRIM(G48))=0</formula>
    </cfRule>
  </conditionalFormatting>
  <conditionalFormatting sqref="G48:H49">
    <cfRule type="containsText" dxfId="381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AA36" activePane="bottomRight" state="frozen"/>
      <selection activeCell="A31" sqref="A31"/>
      <selection pane="topRight" activeCell="A31" sqref="A31"/>
      <selection pane="bottomLeft" activeCell="A31" sqref="A31"/>
      <selection pane="bottomRight" activeCell="AU17" sqref="AU17"/>
    </sheetView>
  </sheetViews>
  <sheetFormatPr defaultColWidth="9.28515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7109375" style="330" customWidth="1"/>
    <col min="6" max="6" width="13.71093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28515625" style="89"/>
  </cols>
  <sheetData>
    <row r="1" spans="1:45" ht="12.75" customHeight="1" x14ac:dyDescent="0.25">
      <c r="A1" s="54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649999999999999" customHeight="1" x14ac:dyDescent="0.25">
      <c r="A2" s="540" t="s">
        <v>61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35" t="s">
        <v>105</v>
      </c>
      <c r="J4" s="536" t="s">
        <v>105</v>
      </c>
      <c r="K4" s="537"/>
      <c r="L4" s="535" t="s">
        <v>106</v>
      </c>
      <c r="M4" s="536"/>
      <c r="N4" s="536"/>
      <c r="O4" s="536"/>
      <c r="P4" s="536"/>
      <c r="Q4" s="536"/>
      <c r="R4" s="536"/>
      <c r="S4" s="537"/>
      <c r="T4" s="249"/>
      <c r="U4" s="535" t="s">
        <v>105</v>
      </c>
      <c r="V4" s="536" t="s">
        <v>105</v>
      </c>
      <c r="W4" s="537"/>
      <c r="X4" s="535" t="s">
        <v>106</v>
      </c>
      <c r="Y4" s="536"/>
      <c r="Z4" s="536"/>
      <c r="AA4" s="536"/>
      <c r="AB4" s="536"/>
      <c r="AC4" s="536"/>
      <c r="AD4" s="536"/>
      <c r="AE4" s="537"/>
      <c r="AF4" s="249"/>
      <c r="AG4" s="535" t="s">
        <v>105</v>
      </c>
      <c r="AH4" s="536" t="s">
        <v>105</v>
      </c>
      <c r="AI4" s="537"/>
      <c r="AJ4" s="535" t="s">
        <v>106</v>
      </c>
      <c r="AK4" s="536"/>
      <c r="AL4" s="536"/>
      <c r="AM4" s="536"/>
      <c r="AN4" s="536"/>
      <c r="AO4" s="536"/>
      <c r="AP4" s="536"/>
      <c r="AQ4" s="537"/>
    </row>
    <row r="5" spans="1:45" s="185" customFormat="1" ht="57" customHeight="1" x14ac:dyDescent="0.25">
      <c r="A5" s="541" t="s">
        <v>47</v>
      </c>
      <c r="B5" s="542"/>
      <c r="C5" s="542"/>
      <c r="D5" s="542" t="s">
        <v>38</v>
      </c>
      <c r="E5" s="542"/>
      <c r="F5" s="542"/>
      <c r="G5" s="545"/>
      <c r="H5" s="538" t="str">
        <f>'1. Sažetak'!G20</f>
        <v>PLAN 
2019.</v>
      </c>
      <c r="I5" s="332" t="s">
        <v>139</v>
      </c>
      <c r="J5" s="333" t="s">
        <v>93</v>
      </c>
      <c r="K5" s="334" t="s">
        <v>140</v>
      </c>
      <c r="L5" s="335" t="s">
        <v>285</v>
      </c>
      <c r="M5" s="336" t="s">
        <v>79</v>
      </c>
      <c r="N5" s="336" t="s">
        <v>41</v>
      </c>
      <c r="O5" s="336" t="s">
        <v>142</v>
      </c>
      <c r="P5" s="336" t="s">
        <v>286</v>
      </c>
      <c r="Q5" s="336" t="s">
        <v>42</v>
      </c>
      <c r="R5" s="336" t="s">
        <v>43</v>
      </c>
      <c r="S5" s="337" t="s">
        <v>44</v>
      </c>
      <c r="T5" s="538" t="str">
        <f>'1. Sažetak'!H20</f>
        <v>POVEĆANJE / SMANJENJE</v>
      </c>
      <c r="U5" s="332" t="s">
        <v>139</v>
      </c>
      <c r="V5" s="333" t="s">
        <v>93</v>
      </c>
      <c r="W5" s="334" t="s">
        <v>140</v>
      </c>
      <c r="X5" s="335" t="s">
        <v>285</v>
      </c>
      <c r="Y5" s="336" t="s">
        <v>79</v>
      </c>
      <c r="Z5" s="336" t="s">
        <v>41</v>
      </c>
      <c r="AA5" s="336" t="s">
        <v>142</v>
      </c>
      <c r="AB5" s="336" t="s">
        <v>286</v>
      </c>
      <c r="AC5" s="336" t="s">
        <v>42</v>
      </c>
      <c r="AD5" s="336" t="s">
        <v>43</v>
      </c>
      <c r="AE5" s="337" t="s">
        <v>44</v>
      </c>
      <c r="AF5" s="533" t="str">
        <f>'1. Sažetak'!I20</f>
        <v>I. IZMJENA I DOPUNA 
PLANA 2019.</v>
      </c>
      <c r="AG5" s="332" t="s">
        <v>139</v>
      </c>
      <c r="AH5" s="333" t="s">
        <v>93</v>
      </c>
      <c r="AI5" s="334" t="s">
        <v>140</v>
      </c>
      <c r="AJ5" s="335" t="s">
        <v>285</v>
      </c>
      <c r="AK5" s="336" t="s">
        <v>79</v>
      </c>
      <c r="AL5" s="336" t="s">
        <v>41</v>
      </c>
      <c r="AM5" s="336" t="s">
        <v>142</v>
      </c>
      <c r="AN5" s="336" t="s">
        <v>286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3"/>
      <c r="B6" s="544"/>
      <c r="C6" s="544"/>
      <c r="D6" s="544"/>
      <c r="E6" s="544"/>
      <c r="F6" s="544"/>
      <c r="G6" s="546"/>
      <c r="H6" s="539"/>
      <c r="I6" s="338" t="s">
        <v>98</v>
      </c>
      <c r="J6" s="339" t="s">
        <v>97</v>
      </c>
      <c r="K6" s="340" t="s">
        <v>100</v>
      </c>
      <c r="L6" s="341" t="s">
        <v>99</v>
      </c>
      <c r="M6" s="342" t="s">
        <v>107</v>
      </c>
      <c r="N6" s="342" t="s">
        <v>101</v>
      </c>
      <c r="O6" s="342" t="s">
        <v>100</v>
      </c>
      <c r="P6" s="342" t="s">
        <v>99</v>
      </c>
      <c r="Q6" s="342" t="s">
        <v>102</v>
      </c>
      <c r="R6" s="342" t="s">
        <v>104</v>
      </c>
      <c r="S6" s="340" t="s">
        <v>103</v>
      </c>
      <c r="T6" s="539"/>
      <c r="U6" s="338" t="s">
        <v>98</v>
      </c>
      <c r="V6" s="339" t="s">
        <v>97</v>
      </c>
      <c r="W6" s="340" t="s">
        <v>100</v>
      </c>
      <c r="X6" s="341" t="s">
        <v>99</v>
      </c>
      <c r="Y6" s="342" t="s">
        <v>107</v>
      </c>
      <c r="Z6" s="342" t="s">
        <v>101</v>
      </c>
      <c r="AA6" s="342" t="s">
        <v>100</v>
      </c>
      <c r="AB6" s="342" t="s">
        <v>99</v>
      </c>
      <c r="AC6" s="342" t="s">
        <v>102</v>
      </c>
      <c r="AD6" s="342" t="s">
        <v>104</v>
      </c>
      <c r="AE6" s="340" t="s">
        <v>103</v>
      </c>
      <c r="AF6" s="534"/>
      <c r="AG6" s="338" t="s">
        <v>98</v>
      </c>
      <c r="AH6" s="339" t="s">
        <v>97</v>
      </c>
      <c r="AI6" s="340" t="s">
        <v>100</v>
      </c>
      <c r="AJ6" s="341" t="s">
        <v>99</v>
      </c>
      <c r="AK6" s="342" t="s">
        <v>107</v>
      </c>
      <c r="AL6" s="342" t="s">
        <v>101</v>
      </c>
      <c r="AM6" s="342" t="s">
        <v>100</v>
      </c>
      <c r="AN6" s="342" t="s">
        <v>99</v>
      </c>
      <c r="AO6" s="342" t="s">
        <v>102</v>
      </c>
      <c r="AP6" s="342" t="s">
        <v>104</v>
      </c>
      <c r="AQ6" s="340" t="s">
        <v>103</v>
      </c>
    </row>
    <row r="7" spans="1:45" s="187" customFormat="1" ht="10.5" customHeight="1" thickTop="1" thickBot="1" x14ac:dyDescent="0.3">
      <c r="A7" s="551">
        <v>1</v>
      </c>
      <c r="B7" s="552"/>
      <c r="C7" s="552"/>
      <c r="D7" s="552"/>
      <c r="E7" s="552"/>
      <c r="F7" s="552"/>
      <c r="G7" s="553"/>
      <c r="H7" s="250" t="s">
        <v>143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143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143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1"/>
      <c r="B8" s="562"/>
      <c r="C8" s="562"/>
      <c r="D8" s="562"/>
      <c r="E8" s="562"/>
      <c r="F8" s="562"/>
      <c r="G8" s="563"/>
      <c r="H8" s="348"/>
      <c r="I8" s="526">
        <f>SUM(I9:K9)</f>
        <v>3098800</v>
      </c>
      <c r="J8" s="527">
        <f>SUM(J9:L9)</f>
        <v>10711378</v>
      </c>
      <c r="K8" s="528"/>
      <c r="L8" s="349">
        <f>L9</f>
        <v>7612578</v>
      </c>
      <c r="M8" s="527">
        <f>SUM(M9:S9)</f>
        <v>7359745</v>
      </c>
      <c r="N8" s="527"/>
      <c r="O8" s="527"/>
      <c r="P8" s="527"/>
      <c r="Q8" s="527"/>
      <c r="R8" s="527"/>
      <c r="S8" s="528"/>
      <c r="T8" s="348"/>
      <c r="U8" s="526">
        <f>SUM(U9:W9)</f>
        <v>-65000</v>
      </c>
      <c r="V8" s="527">
        <f>SUM(V9:X9)</f>
        <v>-65000</v>
      </c>
      <c r="W8" s="528"/>
      <c r="X8" s="349">
        <f>X9</f>
        <v>0</v>
      </c>
      <c r="Y8" s="527">
        <f>SUM(Y9:AE9)</f>
        <v>289759</v>
      </c>
      <c r="Z8" s="527"/>
      <c r="AA8" s="527"/>
      <c r="AB8" s="527"/>
      <c r="AC8" s="527"/>
      <c r="AD8" s="527"/>
      <c r="AE8" s="528"/>
      <c r="AF8" s="381"/>
      <c r="AG8" s="526">
        <f>SUM(AG9:AI9)</f>
        <v>3033800</v>
      </c>
      <c r="AH8" s="527">
        <f>SUM(AH9:AJ9)</f>
        <v>10646378</v>
      </c>
      <c r="AI8" s="528"/>
      <c r="AJ8" s="349">
        <f>AJ9</f>
        <v>7612578</v>
      </c>
      <c r="AK8" s="527">
        <f>SUM(AK9:AQ9)</f>
        <v>7649504</v>
      </c>
      <c r="AL8" s="527"/>
      <c r="AM8" s="527"/>
      <c r="AN8" s="527"/>
      <c r="AO8" s="527"/>
      <c r="AP8" s="527"/>
      <c r="AQ8" s="528"/>
    </row>
    <row r="9" spans="1:45" s="190" customFormat="1" ht="30.75" customHeight="1" x14ac:dyDescent="0.25">
      <c r="A9" s="392"/>
      <c r="B9" s="554" t="str">
        <f>'1. Sažetak'!B6:E6</f>
        <v>SREDNJA ŠKOLA IVANEC</v>
      </c>
      <c r="C9" s="554"/>
      <c r="D9" s="554"/>
      <c r="E9" s="554"/>
      <c r="F9" s="554"/>
      <c r="G9" s="555"/>
      <c r="H9" s="351">
        <f>SUM(I9:S9)</f>
        <v>18071123</v>
      </c>
      <c r="I9" s="352">
        <f>I13+I34+I41+I46</f>
        <v>0</v>
      </c>
      <c r="J9" s="353">
        <f t="shared" ref="J9:S9" si="0">J13+J34+J41+J46</f>
        <v>3098800</v>
      </c>
      <c r="K9" s="354">
        <f t="shared" si="0"/>
        <v>0</v>
      </c>
      <c r="L9" s="355">
        <f t="shared" si="0"/>
        <v>7612578</v>
      </c>
      <c r="M9" s="356">
        <f t="shared" si="0"/>
        <v>325000</v>
      </c>
      <c r="N9" s="357">
        <f t="shared" si="0"/>
        <v>25000</v>
      </c>
      <c r="O9" s="357">
        <f t="shared" si="0"/>
        <v>4653862</v>
      </c>
      <c r="P9" s="357">
        <f t="shared" si="0"/>
        <v>2299083</v>
      </c>
      <c r="Q9" s="357">
        <f t="shared" si="0"/>
        <v>55000</v>
      </c>
      <c r="R9" s="357">
        <f t="shared" si="0"/>
        <v>1800</v>
      </c>
      <c r="S9" s="354">
        <f t="shared" si="0"/>
        <v>0</v>
      </c>
      <c r="T9" s="351">
        <f>SUM(U9:AE9)</f>
        <v>224759</v>
      </c>
      <c r="U9" s="352">
        <f>U13+U34+U41+U46</f>
        <v>0</v>
      </c>
      <c r="V9" s="353">
        <f t="shared" ref="V9:AE9" si="1">V13+V34+V41+V46</f>
        <v>-65000</v>
      </c>
      <c r="W9" s="354">
        <f t="shared" si="1"/>
        <v>0</v>
      </c>
      <c r="X9" s="355">
        <f t="shared" si="1"/>
        <v>0</v>
      </c>
      <c r="Y9" s="356">
        <f t="shared" si="1"/>
        <v>143532</v>
      </c>
      <c r="Z9" s="357">
        <f t="shared" si="1"/>
        <v>0</v>
      </c>
      <c r="AA9" s="357">
        <f t="shared" si="1"/>
        <v>74576</v>
      </c>
      <c r="AB9" s="357">
        <f t="shared" si="1"/>
        <v>71251</v>
      </c>
      <c r="AC9" s="357">
        <f t="shared" si="1"/>
        <v>0</v>
      </c>
      <c r="AD9" s="357">
        <f t="shared" si="1"/>
        <v>400</v>
      </c>
      <c r="AE9" s="354">
        <f t="shared" si="1"/>
        <v>0</v>
      </c>
      <c r="AF9" s="351">
        <f>SUM(AG9:AQ9)</f>
        <v>18295882</v>
      </c>
      <c r="AG9" s="352">
        <f>AG13+AG34+AG41+AG46</f>
        <v>0</v>
      </c>
      <c r="AH9" s="353">
        <f t="shared" ref="AH9:AQ9" si="2">AH13+AH34+AH41+AH46</f>
        <v>3033800</v>
      </c>
      <c r="AI9" s="354">
        <f t="shared" si="2"/>
        <v>0</v>
      </c>
      <c r="AJ9" s="355">
        <f t="shared" si="2"/>
        <v>7612578</v>
      </c>
      <c r="AK9" s="356">
        <f t="shared" si="2"/>
        <v>468532</v>
      </c>
      <c r="AL9" s="357">
        <f t="shared" si="2"/>
        <v>25000</v>
      </c>
      <c r="AM9" s="357">
        <f t="shared" si="2"/>
        <v>4728438</v>
      </c>
      <c r="AN9" s="357">
        <f t="shared" si="2"/>
        <v>2370334</v>
      </c>
      <c r="AO9" s="357">
        <f t="shared" si="2"/>
        <v>55000</v>
      </c>
      <c r="AP9" s="357">
        <f t="shared" si="2"/>
        <v>2200</v>
      </c>
      <c r="AQ9" s="354">
        <f t="shared" si="2"/>
        <v>0</v>
      </c>
    </row>
    <row r="10" spans="1:45" s="191" customFormat="1" ht="15" x14ac:dyDescent="0.25">
      <c r="A10" s="558" t="s">
        <v>82</v>
      </c>
      <c r="B10" s="559"/>
      <c r="C10" s="559"/>
      <c r="D10" s="559"/>
      <c r="E10" s="559"/>
      <c r="F10" s="559"/>
      <c r="G10" s="560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56" t="s">
        <v>73</v>
      </c>
      <c r="B12" s="557"/>
      <c r="C12" s="557"/>
      <c r="D12" s="557"/>
      <c r="E12" s="557"/>
      <c r="F12" s="557"/>
      <c r="G12" s="557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47" t="s">
        <v>48</v>
      </c>
      <c r="E13" s="547"/>
      <c r="F13" s="547"/>
      <c r="G13" s="548"/>
      <c r="H13" s="237">
        <f t="shared" ref="H13:H38" si="3">SUM(I13:S13)</f>
        <v>18062120</v>
      </c>
      <c r="I13" s="315">
        <f>I14+I21+I24+I26+I29+I31</f>
        <v>0</v>
      </c>
      <c r="J13" s="263">
        <f t="shared" ref="J13:S13" si="4">J14+J21+J24+J26+J29+J31</f>
        <v>3098800</v>
      </c>
      <c r="K13" s="239">
        <f t="shared" si="4"/>
        <v>0</v>
      </c>
      <c r="L13" s="368">
        <f t="shared" si="4"/>
        <v>7612578</v>
      </c>
      <c r="M13" s="240">
        <f t="shared" si="4"/>
        <v>325000</v>
      </c>
      <c r="N13" s="241">
        <f t="shared" si="4"/>
        <v>25000</v>
      </c>
      <c r="O13" s="241">
        <f t="shared" si="4"/>
        <v>4646659</v>
      </c>
      <c r="P13" s="241">
        <f t="shared" si="4"/>
        <v>2299083</v>
      </c>
      <c r="Q13" s="241">
        <f t="shared" si="4"/>
        <v>55000</v>
      </c>
      <c r="R13" s="241">
        <f t="shared" si="4"/>
        <v>0</v>
      </c>
      <c r="S13" s="239">
        <f t="shared" si="4"/>
        <v>0</v>
      </c>
      <c r="T13" s="237">
        <f>SUM(U13:AE13)</f>
        <v>-1090685</v>
      </c>
      <c r="U13" s="315">
        <f>U14+U21+U24+U26+U29+U31</f>
        <v>0</v>
      </c>
      <c r="V13" s="263">
        <f t="shared" ref="V13:AE13" si="5">V14+V21+V24+V26+V29+V31</f>
        <v>-65000</v>
      </c>
      <c r="W13" s="239">
        <f t="shared" si="5"/>
        <v>0</v>
      </c>
      <c r="X13" s="368">
        <f t="shared" si="5"/>
        <v>0</v>
      </c>
      <c r="Y13" s="240">
        <f t="shared" si="5"/>
        <v>62000</v>
      </c>
      <c r="Z13" s="241">
        <f t="shared" si="5"/>
        <v>4020</v>
      </c>
      <c r="AA13" s="241">
        <f t="shared" si="5"/>
        <v>-22271</v>
      </c>
      <c r="AB13" s="241">
        <f t="shared" si="5"/>
        <v>-1069434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16971435</v>
      </c>
      <c r="AG13" s="315">
        <f>AG14+AG21+AG24+AG26+AG29+AG31</f>
        <v>0</v>
      </c>
      <c r="AH13" s="263">
        <f t="shared" ref="AH13" si="6">AH14+AH21+AH24+AH26+AH29+AH31</f>
        <v>3033800</v>
      </c>
      <c r="AI13" s="239">
        <f t="shared" ref="AI13" si="7">AI14+AI21+AI24+AI26+AI29+AI31</f>
        <v>0</v>
      </c>
      <c r="AJ13" s="368">
        <f t="shared" ref="AJ13" si="8">AJ14+AJ21+AJ24+AJ26+AJ29+AJ31</f>
        <v>7612578</v>
      </c>
      <c r="AK13" s="240">
        <f t="shared" ref="AK13" si="9">AK14+AK21+AK24+AK26+AK29+AK31</f>
        <v>387000</v>
      </c>
      <c r="AL13" s="241">
        <f t="shared" ref="AL13" si="10">AL14+AL21+AL24+AL26+AL29+AL31</f>
        <v>29020</v>
      </c>
      <c r="AM13" s="241">
        <f t="shared" ref="AM13" si="11">AM14+AM21+AM24+AM26+AM29+AM31</f>
        <v>4624388</v>
      </c>
      <c r="AN13" s="241">
        <f t="shared" ref="AN13" si="12">AN14+AN21+AN24+AN26+AN29+AN31</f>
        <v>1229649</v>
      </c>
      <c r="AO13" s="241">
        <f t="shared" ref="AO13" si="13">AO14+AO21+AO24+AO26+AO29+AO31</f>
        <v>55000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49">
        <v>63</v>
      </c>
      <c r="B14" s="550"/>
      <c r="C14" s="369"/>
      <c r="D14" s="547" t="s">
        <v>49</v>
      </c>
      <c r="E14" s="547"/>
      <c r="F14" s="547"/>
      <c r="G14" s="548"/>
      <c r="H14" s="237">
        <f t="shared" si="3"/>
        <v>14558320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0</v>
      </c>
      <c r="L14" s="303">
        <f t="shared" si="16"/>
        <v>7612578</v>
      </c>
      <c r="M14" s="240">
        <f t="shared" si="16"/>
        <v>0</v>
      </c>
      <c r="N14" s="241">
        <f t="shared" si="16"/>
        <v>0</v>
      </c>
      <c r="O14" s="241">
        <f t="shared" si="16"/>
        <v>4646659</v>
      </c>
      <c r="P14" s="241">
        <f t="shared" si="16"/>
        <v>2299083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-1091705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-22271</v>
      </c>
      <c r="AB14" s="241">
        <f>'Ad-2. UNOS prihoda'!AB14</f>
        <v>-1069434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13466615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0</v>
      </c>
      <c r="AJ14" s="303">
        <f>'Ad-2. UNOS prihoda'!AJ14</f>
        <v>7612578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4624388</v>
      </c>
      <c r="AN14" s="241">
        <f>'Ad-2. UNOS prihoda'!AN14</f>
        <v>1229649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29">
        <v>631</v>
      </c>
      <c r="B15" s="530"/>
      <c r="C15" s="530"/>
      <c r="D15" s="531" t="s">
        <v>50</v>
      </c>
      <c r="E15" s="531"/>
      <c r="F15" s="531"/>
      <c r="G15" s="532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29">
        <v>632</v>
      </c>
      <c r="B16" s="530"/>
      <c r="C16" s="530"/>
      <c r="D16" s="531" t="s">
        <v>51</v>
      </c>
      <c r="E16" s="531"/>
      <c r="F16" s="531"/>
      <c r="G16" s="532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22105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22105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22105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22105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29">
        <v>634</v>
      </c>
      <c r="B17" s="530"/>
      <c r="C17" s="530"/>
      <c r="D17" s="531" t="s">
        <v>108</v>
      </c>
      <c r="E17" s="531"/>
      <c r="F17" s="531"/>
      <c r="G17" s="532"/>
      <c r="H17" s="28">
        <f t="shared" si="3"/>
        <v>12000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12000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-4386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-4386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7614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7614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29">
        <v>636</v>
      </c>
      <c r="B18" s="530"/>
      <c r="C18" s="530"/>
      <c r="D18" s="531" t="s">
        <v>62</v>
      </c>
      <c r="E18" s="531"/>
      <c r="F18" s="531"/>
      <c r="G18" s="532"/>
      <c r="H18" s="28">
        <f t="shared" si="3"/>
        <v>9899661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7612578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2287083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v>0</v>
      </c>
      <c r="AB18" s="30"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8834613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7612578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1222035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29">
        <v>638</v>
      </c>
      <c r="B19" s="530"/>
      <c r="C19" s="530"/>
      <c r="D19" s="531" t="s">
        <v>146</v>
      </c>
      <c r="E19" s="531"/>
      <c r="F19" s="531"/>
      <c r="G19" s="532"/>
      <c r="H19" s="28">
        <f t="shared" si="3"/>
        <v>4646659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4646659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v>0</v>
      </c>
      <c r="AB19" s="30"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4602283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4602283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29">
        <v>639</v>
      </c>
      <c r="B20" s="530"/>
      <c r="C20" s="530"/>
      <c r="D20" s="531" t="s">
        <v>182</v>
      </c>
      <c r="E20" s="531"/>
      <c r="F20" s="531"/>
      <c r="G20" s="532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49">
        <v>64</v>
      </c>
      <c r="B21" s="550"/>
      <c r="C21" s="218"/>
      <c r="D21" s="547" t="s">
        <v>52</v>
      </c>
      <c r="E21" s="547"/>
      <c r="F21" s="547"/>
      <c r="G21" s="548"/>
      <c r="H21" s="237">
        <f t="shared" si="3"/>
        <v>5000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5000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12000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12000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17000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17000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29">
        <v>641</v>
      </c>
      <c r="B22" s="530"/>
      <c r="C22" s="530"/>
      <c r="D22" s="531" t="s">
        <v>53</v>
      </c>
      <c r="E22" s="531"/>
      <c r="F22" s="531"/>
      <c r="G22" s="532"/>
      <c r="H22" s="28">
        <f t="shared" si="3"/>
        <v>5000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5000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12000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12000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17000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17000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29">
        <v>642</v>
      </c>
      <c r="B23" s="530"/>
      <c r="C23" s="530"/>
      <c r="D23" s="531" t="s">
        <v>63</v>
      </c>
      <c r="E23" s="531"/>
      <c r="F23" s="531"/>
      <c r="G23" s="532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49">
        <v>65</v>
      </c>
      <c r="B24" s="550"/>
      <c r="C24" s="218"/>
      <c r="D24" s="547" t="s">
        <v>54</v>
      </c>
      <c r="E24" s="547"/>
      <c r="F24" s="547"/>
      <c r="G24" s="548"/>
      <c r="H24" s="237">
        <f t="shared" si="3"/>
        <v>25000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25000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4020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4020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29020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29020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29">
        <v>652</v>
      </c>
      <c r="B25" s="530"/>
      <c r="C25" s="530"/>
      <c r="D25" s="531" t="s">
        <v>55</v>
      </c>
      <c r="E25" s="531"/>
      <c r="F25" s="531"/>
      <c r="G25" s="532"/>
      <c r="H25" s="28">
        <f t="shared" si="3"/>
        <v>25000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25000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4020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4020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29020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29020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49">
        <v>66</v>
      </c>
      <c r="B26" s="550"/>
      <c r="C26" s="218"/>
      <c r="D26" s="547" t="s">
        <v>56</v>
      </c>
      <c r="E26" s="547"/>
      <c r="F26" s="547"/>
      <c r="G26" s="548"/>
      <c r="H26" s="237">
        <f t="shared" si="3"/>
        <v>375000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320000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55000</v>
      </c>
      <c r="R26" s="241">
        <f t="shared" si="24"/>
        <v>0</v>
      </c>
      <c r="S26" s="239">
        <f t="shared" si="24"/>
        <v>0</v>
      </c>
      <c r="T26" s="46">
        <f>SUM(U26:AE26)</f>
        <v>50000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50000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425000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370000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55000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29">
        <v>661</v>
      </c>
      <c r="B27" s="530"/>
      <c r="C27" s="530"/>
      <c r="D27" s="531" t="s">
        <v>57</v>
      </c>
      <c r="E27" s="531"/>
      <c r="F27" s="531"/>
      <c r="G27" s="532"/>
      <c r="H27" s="28">
        <f t="shared" si="3"/>
        <v>320000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320000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50000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50000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370000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370000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29">
        <v>663</v>
      </c>
      <c r="B28" s="530"/>
      <c r="C28" s="530"/>
      <c r="D28" s="531" t="s">
        <v>58</v>
      </c>
      <c r="E28" s="531"/>
      <c r="F28" s="531"/>
      <c r="G28" s="532"/>
      <c r="H28" s="28">
        <f t="shared" si="3"/>
        <v>55000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55000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55000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55000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49">
        <v>67</v>
      </c>
      <c r="B29" s="550"/>
      <c r="C29" s="218"/>
      <c r="D29" s="547" t="s">
        <v>59</v>
      </c>
      <c r="E29" s="547"/>
      <c r="F29" s="547"/>
      <c r="G29" s="548"/>
      <c r="H29" s="237">
        <f t="shared" si="3"/>
        <v>3098800</v>
      </c>
      <c r="I29" s="315">
        <f>SUM(I30:I30)</f>
        <v>0</v>
      </c>
      <c r="J29" s="263">
        <f t="shared" ref="J29:S29" si="26">SUM(J30:J30)</f>
        <v>3098800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-65000</v>
      </c>
      <c r="U29" s="315">
        <f>'Ad-2. UNOS prihoda'!U81</f>
        <v>0</v>
      </c>
      <c r="V29" s="263">
        <f>'Ad-2. UNOS prihoda'!V81</f>
        <v>-65000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3033800</v>
      </c>
      <c r="AG29" s="315">
        <f>'Ad-2. UNOS prihoda'!AG81</f>
        <v>0</v>
      </c>
      <c r="AH29" s="263">
        <f>'Ad-2. UNOS prihoda'!AH81</f>
        <v>3033800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29">
        <v>671</v>
      </c>
      <c r="B30" s="530"/>
      <c r="C30" s="530"/>
      <c r="D30" s="531" t="s">
        <v>60</v>
      </c>
      <c r="E30" s="531"/>
      <c r="F30" s="531"/>
      <c r="G30" s="532"/>
      <c r="H30" s="28">
        <f t="shared" si="3"/>
        <v>3098800</v>
      </c>
      <c r="I30" s="29">
        <f>'Ad-2. UNOS prihoda'!I82</f>
        <v>0</v>
      </c>
      <c r="J30" s="92">
        <f>'Ad-2. UNOS prihoda'!J82</f>
        <v>3098800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-65000</v>
      </c>
      <c r="U30" s="29">
        <f>'Ad-2. UNOS prihoda'!U82</f>
        <v>0</v>
      </c>
      <c r="V30" s="92">
        <f>'Ad-2. UNOS prihoda'!V82</f>
        <v>-65000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3033800</v>
      </c>
      <c r="AG30" s="29">
        <f>'Ad-2. UNOS prihoda'!AG82</f>
        <v>0</v>
      </c>
      <c r="AH30" s="92">
        <f>'Ad-2. UNOS prihoda'!AH82</f>
        <v>3033800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49">
        <v>68</v>
      </c>
      <c r="B31" s="550"/>
      <c r="C31" s="218"/>
      <c r="D31" s="547" t="s">
        <v>149</v>
      </c>
      <c r="E31" s="547"/>
      <c r="F31" s="547"/>
      <c r="G31" s="548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29">
        <v>681</v>
      </c>
      <c r="B32" s="530"/>
      <c r="C32" s="530"/>
      <c r="D32" s="531" t="s">
        <v>230</v>
      </c>
      <c r="E32" s="531"/>
      <c r="F32" s="531"/>
      <c r="G32" s="532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29">
        <v>683</v>
      </c>
      <c r="B33" s="530"/>
      <c r="C33" s="530"/>
      <c r="D33" s="531" t="s">
        <v>150</v>
      </c>
      <c r="E33" s="531"/>
      <c r="F33" s="531"/>
      <c r="G33" s="532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47" t="s">
        <v>92</v>
      </c>
      <c r="E34" s="547"/>
      <c r="F34" s="547"/>
      <c r="G34" s="548"/>
      <c r="H34" s="237">
        <f t="shared" si="3"/>
        <v>1800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1800</v>
      </c>
      <c r="S34" s="239">
        <f t="shared" si="32"/>
        <v>0</v>
      </c>
      <c r="T34" s="237">
        <f>SUM(U34:AE34)</f>
        <v>400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400</v>
      </c>
      <c r="AE34" s="239">
        <f t="shared" si="33"/>
        <v>0</v>
      </c>
      <c r="AF34" s="237">
        <f>SUM(AG34:AQ34)</f>
        <v>2200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2200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49">
        <v>72</v>
      </c>
      <c r="B35" s="550"/>
      <c r="C35" s="431"/>
      <c r="D35" s="547" t="s">
        <v>147</v>
      </c>
      <c r="E35" s="547"/>
      <c r="F35" s="547"/>
      <c r="G35" s="547"/>
      <c r="H35" s="237">
        <f t="shared" si="3"/>
        <v>1800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1800</v>
      </c>
      <c r="S35" s="242">
        <f t="shared" si="44"/>
        <v>0</v>
      </c>
      <c r="T35" s="237">
        <f>SUM(U35:AE35)</f>
        <v>400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400</v>
      </c>
      <c r="AE35" s="242">
        <f>'Ad-2. UNOS prihoda'!AE92</f>
        <v>0</v>
      </c>
      <c r="AF35" s="237">
        <f>SUM(AG35:AQ35)</f>
        <v>2200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2200</v>
      </c>
      <c r="AQ35" s="242">
        <f>'Ad-2. UNOS prihoda'!AQ92</f>
        <v>0</v>
      </c>
      <c r="AR35" s="243"/>
      <c r="AS35" s="243"/>
    </row>
    <row r="36" spans="1:45" ht="15" x14ac:dyDescent="0.25">
      <c r="A36" s="529">
        <v>721</v>
      </c>
      <c r="B36" s="564"/>
      <c r="C36" s="564"/>
      <c r="D36" s="531" t="s">
        <v>91</v>
      </c>
      <c r="E36" s="531"/>
      <c r="F36" s="531"/>
      <c r="G36" s="531"/>
      <c r="H36" s="28">
        <f t="shared" si="3"/>
        <v>1800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1800</v>
      </c>
      <c r="S36" s="242">
        <f>'Ad-2. UNOS prihoda'!S93</f>
        <v>0</v>
      </c>
      <c r="T36" s="28">
        <f>SUM(U36:AE36)</f>
        <v>400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400</v>
      </c>
      <c r="AE36" s="242">
        <f>'Ad-2. UNOS prihoda'!AE93</f>
        <v>0</v>
      </c>
      <c r="AF36" s="28">
        <f>SUM(AG36:AQ36)</f>
        <v>2200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2200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1" t="s">
        <v>234</v>
      </c>
      <c r="E37" s="531"/>
      <c r="F37" s="531"/>
      <c r="G37" s="532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29">
        <v>723</v>
      </c>
      <c r="B38" s="564"/>
      <c r="C38" s="564"/>
      <c r="D38" s="531" t="s">
        <v>148</v>
      </c>
      <c r="E38" s="531"/>
      <c r="F38" s="531"/>
      <c r="G38" s="531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6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56" t="s">
        <v>74</v>
      </c>
      <c r="B40" s="557"/>
      <c r="C40" s="557"/>
      <c r="D40" s="557"/>
      <c r="E40" s="557"/>
      <c r="F40" s="557"/>
      <c r="G40" s="557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65" t="s">
        <v>70</v>
      </c>
      <c r="E41" s="565"/>
      <c r="F41" s="565"/>
      <c r="G41" s="566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49">
        <v>84</v>
      </c>
      <c r="B42" s="550"/>
      <c r="C42" s="369"/>
      <c r="D42" s="547" t="s">
        <v>66</v>
      </c>
      <c r="E42" s="547"/>
      <c r="F42" s="547"/>
      <c r="G42" s="548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29">
        <v>844</v>
      </c>
      <c r="B43" s="530"/>
      <c r="C43" s="530"/>
      <c r="D43" s="531" t="s">
        <v>87</v>
      </c>
      <c r="E43" s="531"/>
      <c r="F43" s="531"/>
      <c r="G43" s="532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6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65" customHeight="1" x14ac:dyDescent="0.25">
      <c r="A45" s="556" t="s">
        <v>109</v>
      </c>
      <c r="B45" s="557"/>
      <c r="C45" s="557"/>
      <c r="D45" s="557"/>
      <c r="E45" s="557"/>
      <c r="F45" s="557"/>
      <c r="G45" s="557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47" t="s">
        <v>109</v>
      </c>
      <c r="E46" s="547"/>
      <c r="F46" s="547"/>
      <c r="G46" s="548"/>
      <c r="H46" s="237">
        <f t="shared" ref="H46:H48" si="59">SUM(I46:S46)</f>
        <v>7203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7203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1315044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81532</v>
      </c>
      <c r="Z46" s="241">
        <f t="shared" si="61"/>
        <v>-4020</v>
      </c>
      <c r="AA46" s="241">
        <f t="shared" si="61"/>
        <v>96847</v>
      </c>
      <c r="AB46" s="241">
        <f t="shared" si="61"/>
        <v>1140685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1322247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81532</v>
      </c>
      <c r="AL46" s="241">
        <f t="shared" ref="AL46" si="66">AL47</f>
        <v>-4020</v>
      </c>
      <c r="AM46" s="241">
        <f t="shared" ref="AM46" si="67">AM47</f>
        <v>104050</v>
      </c>
      <c r="AN46" s="241">
        <f t="shared" ref="AN46" si="68">AN47</f>
        <v>1140685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49">
        <v>92</v>
      </c>
      <c r="B47" s="550"/>
      <c r="C47" s="369"/>
      <c r="D47" s="547" t="s">
        <v>110</v>
      </c>
      <c r="E47" s="547"/>
      <c r="F47" s="547"/>
      <c r="G47" s="548"/>
      <c r="H47" s="237">
        <f t="shared" si="59"/>
        <v>7203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7203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1315044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81532</v>
      </c>
      <c r="Z47" s="241">
        <f>'Ad-2. UNOS prihoda'!Z111</f>
        <v>-4020</v>
      </c>
      <c r="AA47" s="241">
        <f>'Ad-2. UNOS prihoda'!AA111</f>
        <v>96847</v>
      </c>
      <c r="AB47" s="241">
        <f>'Ad-2. UNOS prihoda'!AB111</f>
        <v>1140685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1322247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81532</v>
      </c>
      <c r="AL47" s="241">
        <f>'Ad-2. UNOS prihoda'!AL111</f>
        <v>-4020</v>
      </c>
      <c r="AM47" s="241">
        <f>'Ad-2. UNOS prihoda'!AM111</f>
        <v>104050</v>
      </c>
      <c r="AN47" s="241">
        <f>'Ad-2. UNOS prihoda'!AN111</f>
        <v>1140685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29">
        <v>922</v>
      </c>
      <c r="B48" s="530"/>
      <c r="C48" s="530"/>
      <c r="D48" s="531" t="s">
        <v>111</v>
      </c>
      <c r="E48" s="531"/>
      <c r="F48" s="531"/>
      <c r="G48" s="531"/>
      <c r="H48" s="28">
        <f t="shared" si="59"/>
        <v>7203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7203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1315044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81532</v>
      </c>
      <c r="Z48" s="30">
        <f>'Ad-2. UNOS prihoda'!Z112</f>
        <v>-4020</v>
      </c>
      <c r="AA48" s="30">
        <f>'Ad-2. UNOS prihoda'!AA112</f>
        <v>96847</v>
      </c>
      <c r="AB48" s="30">
        <f>'Ad-2. UNOS prihoda'!AB112</f>
        <v>1140685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1322247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81532</v>
      </c>
      <c r="AL48" s="30">
        <f>'Ad-2. UNOS prihoda'!AL112</f>
        <v>-4020</v>
      </c>
      <c r="AM48" s="30">
        <f>'Ad-2. UNOS prihoda'!AM112</f>
        <v>104050</v>
      </c>
      <c r="AN48" s="30">
        <f>'Ad-2. UNOS prihoda'!AN112</f>
        <v>1140685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380" priority="75">
      <formula>LEN(TRIM(A15))=0</formula>
    </cfRule>
  </conditionalFormatting>
  <conditionalFormatting sqref="I27:S27 I25:O25 Q25:S25">
    <cfRule type="containsBlanks" dxfId="379" priority="74">
      <formula>LEN(TRIM(I25))=0</formula>
    </cfRule>
  </conditionalFormatting>
  <conditionalFormatting sqref="I30:S30">
    <cfRule type="containsBlanks" dxfId="378" priority="64">
      <formula>LEN(TRIM(I30))=0</formula>
    </cfRule>
  </conditionalFormatting>
  <conditionalFormatting sqref="I28:S28">
    <cfRule type="containsBlanks" dxfId="377" priority="62">
      <formula>LEN(TRIM(I28))=0</formula>
    </cfRule>
  </conditionalFormatting>
  <conditionalFormatting sqref="I43:S43">
    <cfRule type="containsBlanks" dxfId="376" priority="47">
      <formula>LEN(TRIM(I43))=0</formula>
    </cfRule>
  </conditionalFormatting>
  <conditionalFormatting sqref="I35:S38">
    <cfRule type="containsBlanks" dxfId="375" priority="42">
      <formula>LEN(TRIM(I35))=0</formula>
    </cfRule>
  </conditionalFormatting>
  <conditionalFormatting sqref="M18">
    <cfRule type="containsBlanks" dxfId="374" priority="38">
      <formula>LEN(TRIM(M18))=0</formula>
    </cfRule>
  </conditionalFormatting>
  <conditionalFormatting sqref="P25">
    <cfRule type="containsBlanks" dxfId="373" priority="37">
      <formula>LEN(TRIM(P25))=0</formula>
    </cfRule>
  </conditionalFormatting>
  <conditionalFormatting sqref="I17:S17">
    <cfRule type="containsBlanks" dxfId="372" priority="36">
      <formula>LEN(TRIM(I17))=0</formula>
    </cfRule>
  </conditionalFormatting>
  <conditionalFormatting sqref="H10:V10">
    <cfRule type="cellIs" dxfId="371" priority="32" operator="notEqual">
      <formula>0</formula>
    </cfRule>
  </conditionalFormatting>
  <conditionalFormatting sqref="A8 H8 T8">
    <cfRule type="cellIs" dxfId="370" priority="14" operator="notEqual">
      <formula>0</formula>
    </cfRule>
  </conditionalFormatting>
  <conditionalFormatting sqref="H10:AQ10">
    <cfRule type="notContainsBlanks" dxfId="369" priority="12">
      <formula>LEN(TRIM(H10))&gt;0</formula>
    </cfRule>
  </conditionalFormatting>
  <conditionalFormatting sqref="I33:S33">
    <cfRule type="containsBlanks" dxfId="368" priority="11">
      <formula>LEN(TRIM(I33))=0</formula>
    </cfRule>
  </conditionalFormatting>
  <conditionalFormatting sqref="I32:S32">
    <cfRule type="containsBlanks" dxfId="367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T26" activePane="bottomRight" state="frozen"/>
      <selection activeCell="A31" sqref="A31"/>
      <selection pane="topRight" activeCell="A31" sqref="A31"/>
      <selection pane="bottomLeft" activeCell="A31" sqref="A31"/>
      <selection pane="bottomRight" activeCell="V84" sqref="V84"/>
    </sheetView>
  </sheetViews>
  <sheetFormatPr defaultColWidth="9.28515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7109375" style="330" customWidth="1"/>
    <col min="6" max="6" width="13.71093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28515625" style="89"/>
  </cols>
  <sheetData>
    <row r="1" spans="1:45" ht="12.75" customHeight="1" x14ac:dyDescent="0.25">
      <c r="A1" s="54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649999999999999" customHeight="1" x14ac:dyDescent="0.25">
      <c r="A2" s="540" t="s">
        <v>61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35" t="s">
        <v>105</v>
      </c>
      <c r="J4" s="536" t="s">
        <v>105</v>
      </c>
      <c r="K4" s="537"/>
      <c r="L4" s="535" t="s">
        <v>106</v>
      </c>
      <c r="M4" s="536"/>
      <c r="N4" s="536"/>
      <c r="O4" s="536"/>
      <c r="P4" s="536"/>
      <c r="Q4" s="536"/>
      <c r="R4" s="536"/>
      <c r="S4" s="537"/>
      <c r="T4" s="249"/>
      <c r="U4" s="535" t="s">
        <v>105</v>
      </c>
      <c r="V4" s="536" t="s">
        <v>105</v>
      </c>
      <c r="W4" s="537"/>
      <c r="X4" s="535" t="s">
        <v>106</v>
      </c>
      <c r="Y4" s="536"/>
      <c r="Z4" s="536"/>
      <c r="AA4" s="536"/>
      <c r="AB4" s="536"/>
      <c r="AC4" s="536"/>
      <c r="AD4" s="536"/>
      <c r="AE4" s="537"/>
      <c r="AF4" s="249"/>
      <c r="AG4" s="535" t="s">
        <v>105</v>
      </c>
      <c r="AH4" s="536" t="s">
        <v>105</v>
      </c>
      <c r="AI4" s="537"/>
      <c r="AJ4" s="535" t="s">
        <v>106</v>
      </c>
      <c r="AK4" s="536"/>
      <c r="AL4" s="536"/>
      <c r="AM4" s="536"/>
      <c r="AN4" s="536"/>
      <c r="AO4" s="536"/>
      <c r="AP4" s="536"/>
      <c r="AQ4" s="537"/>
    </row>
    <row r="5" spans="1:45" s="185" customFormat="1" ht="57" customHeight="1" x14ac:dyDescent="0.25">
      <c r="A5" s="541" t="s">
        <v>47</v>
      </c>
      <c r="B5" s="542"/>
      <c r="C5" s="542"/>
      <c r="D5" s="542" t="s">
        <v>38</v>
      </c>
      <c r="E5" s="542"/>
      <c r="F5" s="542"/>
      <c r="G5" s="545"/>
      <c r="H5" s="538" t="str">
        <f>'1. Sažetak'!G20</f>
        <v>PLAN 
2019.</v>
      </c>
      <c r="I5" s="332" t="s">
        <v>139</v>
      </c>
      <c r="J5" s="333" t="s">
        <v>93</v>
      </c>
      <c r="K5" s="334" t="s">
        <v>140</v>
      </c>
      <c r="L5" s="335" t="s">
        <v>285</v>
      </c>
      <c r="M5" s="336" t="s">
        <v>79</v>
      </c>
      <c r="N5" s="336" t="s">
        <v>41</v>
      </c>
      <c r="O5" s="336" t="s">
        <v>142</v>
      </c>
      <c r="P5" s="336" t="s">
        <v>286</v>
      </c>
      <c r="Q5" s="336" t="s">
        <v>42</v>
      </c>
      <c r="R5" s="336" t="s">
        <v>43</v>
      </c>
      <c r="S5" s="337" t="s">
        <v>44</v>
      </c>
      <c r="T5" s="538" t="str">
        <f>'1. Sažetak'!H20</f>
        <v>POVEĆANJE / SMANJENJE</v>
      </c>
      <c r="U5" s="332" t="s">
        <v>139</v>
      </c>
      <c r="V5" s="333" t="s">
        <v>93</v>
      </c>
      <c r="W5" s="334" t="s">
        <v>140</v>
      </c>
      <c r="X5" s="335" t="s">
        <v>285</v>
      </c>
      <c r="Y5" s="336" t="s">
        <v>79</v>
      </c>
      <c r="Z5" s="336" t="s">
        <v>41</v>
      </c>
      <c r="AA5" s="336" t="s">
        <v>142</v>
      </c>
      <c r="AB5" s="336" t="s">
        <v>286</v>
      </c>
      <c r="AC5" s="336" t="s">
        <v>42</v>
      </c>
      <c r="AD5" s="336" t="s">
        <v>43</v>
      </c>
      <c r="AE5" s="337" t="s">
        <v>44</v>
      </c>
      <c r="AF5" s="533" t="str">
        <f>'1. Sažetak'!I20</f>
        <v>I. IZMJENA I DOPUNA 
PLANA 2019.</v>
      </c>
      <c r="AG5" s="332" t="s">
        <v>139</v>
      </c>
      <c r="AH5" s="333" t="s">
        <v>93</v>
      </c>
      <c r="AI5" s="334" t="s">
        <v>140</v>
      </c>
      <c r="AJ5" s="335" t="s">
        <v>285</v>
      </c>
      <c r="AK5" s="336" t="s">
        <v>79</v>
      </c>
      <c r="AL5" s="336" t="s">
        <v>41</v>
      </c>
      <c r="AM5" s="336" t="s">
        <v>142</v>
      </c>
      <c r="AN5" s="336" t="s">
        <v>286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3"/>
      <c r="B6" s="544"/>
      <c r="C6" s="544"/>
      <c r="D6" s="544"/>
      <c r="E6" s="544"/>
      <c r="F6" s="544"/>
      <c r="G6" s="546"/>
      <c r="H6" s="539"/>
      <c r="I6" s="338" t="s">
        <v>98</v>
      </c>
      <c r="J6" s="339" t="s">
        <v>97</v>
      </c>
      <c r="K6" s="340" t="s">
        <v>100</v>
      </c>
      <c r="L6" s="341" t="s">
        <v>99</v>
      </c>
      <c r="M6" s="342" t="s">
        <v>107</v>
      </c>
      <c r="N6" s="342" t="s">
        <v>101</v>
      </c>
      <c r="O6" s="342" t="s">
        <v>100</v>
      </c>
      <c r="P6" s="342" t="s">
        <v>99</v>
      </c>
      <c r="Q6" s="342" t="s">
        <v>102</v>
      </c>
      <c r="R6" s="342" t="s">
        <v>104</v>
      </c>
      <c r="S6" s="340" t="s">
        <v>103</v>
      </c>
      <c r="T6" s="539"/>
      <c r="U6" s="338" t="s">
        <v>98</v>
      </c>
      <c r="V6" s="339" t="s">
        <v>97</v>
      </c>
      <c r="W6" s="340" t="s">
        <v>100</v>
      </c>
      <c r="X6" s="341" t="s">
        <v>99</v>
      </c>
      <c r="Y6" s="342" t="s">
        <v>107</v>
      </c>
      <c r="Z6" s="342" t="s">
        <v>101</v>
      </c>
      <c r="AA6" s="342" t="s">
        <v>100</v>
      </c>
      <c r="AB6" s="342" t="s">
        <v>99</v>
      </c>
      <c r="AC6" s="342" t="s">
        <v>102</v>
      </c>
      <c r="AD6" s="342" t="s">
        <v>104</v>
      </c>
      <c r="AE6" s="340" t="s">
        <v>103</v>
      </c>
      <c r="AF6" s="534"/>
      <c r="AG6" s="338" t="s">
        <v>98</v>
      </c>
      <c r="AH6" s="339" t="s">
        <v>97</v>
      </c>
      <c r="AI6" s="340" t="s">
        <v>100</v>
      </c>
      <c r="AJ6" s="341" t="s">
        <v>99</v>
      </c>
      <c r="AK6" s="342" t="s">
        <v>107</v>
      </c>
      <c r="AL6" s="342" t="s">
        <v>101</v>
      </c>
      <c r="AM6" s="342" t="s">
        <v>100</v>
      </c>
      <c r="AN6" s="342" t="s">
        <v>99</v>
      </c>
      <c r="AO6" s="342" t="s">
        <v>102</v>
      </c>
      <c r="AP6" s="342" t="s">
        <v>104</v>
      </c>
      <c r="AQ6" s="340" t="s">
        <v>103</v>
      </c>
    </row>
    <row r="7" spans="1:45" s="187" customFormat="1" ht="10.5" customHeight="1" thickTop="1" thickBot="1" x14ac:dyDescent="0.3">
      <c r="A7" s="551">
        <v>1</v>
      </c>
      <c r="B7" s="552"/>
      <c r="C7" s="552"/>
      <c r="D7" s="552"/>
      <c r="E7" s="552"/>
      <c r="F7" s="552"/>
      <c r="G7" s="553"/>
      <c r="H7" s="250" t="s">
        <v>143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143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143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1"/>
      <c r="B8" s="562"/>
      <c r="C8" s="562"/>
      <c r="D8" s="562"/>
      <c r="E8" s="562"/>
      <c r="F8" s="562"/>
      <c r="G8" s="563"/>
      <c r="H8" s="348"/>
      <c r="I8" s="526">
        <f>SUM(I9:K9)</f>
        <v>3098800</v>
      </c>
      <c r="J8" s="527">
        <f>SUM(J9:L9)</f>
        <v>10711378</v>
      </c>
      <c r="K8" s="528"/>
      <c r="L8" s="349">
        <f>L9</f>
        <v>7612578</v>
      </c>
      <c r="M8" s="527">
        <f>SUM(M9:S9)</f>
        <v>7359745</v>
      </c>
      <c r="N8" s="527"/>
      <c r="O8" s="527"/>
      <c r="P8" s="527"/>
      <c r="Q8" s="527"/>
      <c r="R8" s="527"/>
      <c r="S8" s="528"/>
      <c r="T8" s="348"/>
      <c r="U8" s="526">
        <f>SUM(U9:W9)</f>
        <v>-65000</v>
      </c>
      <c r="V8" s="527">
        <f>SUM(V9:X9)</f>
        <v>-65000</v>
      </c>
      <c r="W8" s="528"/>
      <c r="X8" s="349">
        <f>X9</f>
        <v>0</v>
      </c>
      <c r="Y8" s="527">
        <f>SUM(Y9:AE9)</f>
        <v>289759</v>
      </c>
      <c r="Z8" s="527"/>
      <c r="AA8" s="527"/>
      <c r="AB8" s="527"/>
      <c r="AC8" s="527"/>
      <c r="AD8" s="527"/>
      <c r="AE8" s="528"/>
      <c r="AF8" s="162"/>
      <c r="AG8" s="526">
        <f>SUM(AG9:AI9)</f>
        <v>3033800</v>
      </c>
      <c r="AH8" s="527">
        <f>SUM(AH9:AJ9)</f>
        <v>10646378</v>
      </c>
      <c r="AI8" s="528"/>
      <c r="AJ8" s="349">
        <f>AJ9</f>
        <v>7612578</v>
      </c>
      <c r="AK8" s="527">
        <f>SUM(AK9:AQ9)</f>
        <v>7649504</v>
      </c>
      <c r="AL8" s="527"/>
      <c r="AM8" s="527"/>
      <c r="AN8" s="527"/>
      <c r="AO8" s="527"/>
      <c r="AP8" s="527"/>
      <c r="AQ8" s="528"/>
    </row>
    <row r="9" spans="1:45" s="190" customFormat="1" ht="30.75" customHeight="1" x14ac:dyDescent="0.25">
      <c r="A9" s="392"/>
      <c r="B9" s="554" t="str">
        <f>'1. Sažetak'!B6:E6</f>
        <v>SREDNJA ŠKOLA IVANEC</v>
      </c>
      <c r="C9" s="554"/>
      <c r="D9" s="554"/>
      <c r="E9" s="554"/>
      <c r="F9" s="554"/>
      <c r="G9" s="555"/>
      <c r="H9" s="351">
        <f>SUM(I9:S9)</f>
        <v>18071123</v>
      </c>
      <c r="I9" s="352">
        <f t="shared" ref="I9:S9" si="0">I13+I91+I104+I110</f>
        <v>0</v>
      </c>
      <c r="J9" s="353">
        <f t="shared" si="0"/>
        <v>3098800</v>
      </c>
      <c r="K9" s="354">
        <f t="shared" si="0"/>
        <v>0</v>
      </c>
      <c r="L9" s="355">
        <f t="shared" si="0"/>
        <v>7612578</v>
      </c>
      <c r="M9" s="356">
        <f t="shared" si="0"/>
        <v>325000</v>
      </c>
      <c r="N9" s="357">
        <f t="shared" si="0"/>
        <v>25000</v>
      </c>
      <c r="O9" s="357">
        <f t="shared" si="0"/>
        <v>4653862</v>
      </c>
      <c r="P9" s="357">
        <f t="shared" si="0"/>
        <v>2299083</v>
      </c>
      <c r="Q9" s="357">
        <f t="shared" si="0"/>
        <v>55000</v>
      </c>
      <c r="R9" s="357">
        <f t="shared" si="0"/>
        <v>1800</v>
      </c>
      <c r="S9" s="354">
        <f t="shared" si="0"/>
        <v>0</v>
      </c>
      <c r="T9" s="351">
        <f>SUM(U9:AE9)</f>
        <v>224759</v>
      </c>
      <c r="U9" s="352">
        <f t="shared" ref="U9:AE9" si="1">U13+U91+U104+U110</f>
        <v>0</v>
      </c>
      <c r="V9" s="353">
        <f t="shared" si="1"/>
        <v>-65000</v>
      </c>
      <c r="W9" s="354">
        <f t="shared" si="1"/>
        <v>0</v>
      </c>
      <c r="X9" s="355">
        <f t="shared" si="1"/>
        <v>0</v>
      </c>
      <c r="Y9" s="356">
        <f t="shared" si="1"/>
        <v>143532</v>
      </c>
      <c r="Z9" s="357">
        <f t="shared" si="1"/>
        <v>0</v>
      </c>
      <c r="AA9" s="357">
        <f t="shared" si="1"/>
        <v>74576</v>
      </c>
      <c r="AB9" s="357">
        <f t="shared" si="1"/>
        <v>71251</v>
      </c>
      <c r="AC9" s="357">
        <f t="shared" si="1"/>
        <v>0</v>
      </c>
      <c r="AD9" s="357">
        <f t="shared" si="1"/>
        <v>400</v>
      </c>
      <c r="AE9" s="354">
        <f t="shared" si="1"/>
        <v>0</v>
      </c>
      <c r="AF9" s="351">
        <f>SUM(AG9:AQ9)</f>
        <v>18295882</v>
      </c>
      <c r="AG9" s="352">
        <f t="shared" ref="AG9:AQ9" si="2">AG13+AG91+AG104+AG110</f>
        <v>0</v>
      </c>
      <c r="AH9" s="353">
        <f t="shared" si="2"/>
        <v>3033800</v>
      </c>
      <c r="AI9" s="354">
        <f t="shared" si="2"/>
        <v>0</v>
      </c>
      <c r="AJ9" s="355">
        <f t="shared" si="2"/>
        <v>7612578</v>
      </c>
      <c r="AK9" s="356">
        <f t="shared" si="2"/>
        <v>468532</v>
      </c>
      <c r="AL9" s="357">
        <f t="shared" si="2"/>
        <v>25000</v>
      </c>
      <c r="AM9" s="357">
        <f t="shared" si="2"/>
        <v>4728438</v>
      </c>
      <c r="AN9" s="357">
        <f t="shared" si="2"/>
        <v>2370334</v>
      </c>
      <c r="AO9" s="357">
        <f t="shared" si="2"/>
        <v>55000</v>
      </c>
      <c r="AP9" s="357">
        <f t="shared" si="2"/>
        <v>2200</v>
      </c>
      <c r="AQ9" s="354">
        <f t="shared" si="2"/>
        <v>0</v>
      </c>
    </row>
    <row r="10" spans="1:45" s="190" customFormat="1" ht="15" x14ac:dyDescent="0.25">
      <c r="A10" s="558" t="s">
        <v>82</v>
      </c>
      <c r="B10" s="559"/>
      <c r="C10" s="559"/>
      <c r="D10" s="559"/>
      <c r="E10" s="559"/>
      <c r="F10" s="559"/>
      <c r="G10" s="560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56" t="s">
        <v>73</v>
      </c>
      <c r="B12" s="557"/>
      <c r="C12" s="557"/>
      <c r="D12" s="557"/>
      <c r="E12" s="557"/>
      <c r="F12" s="557"/>
      <c r="G12" s="557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47" t="s">
        <v>48</v>
      </c>
      <c r="E13" s="547"/>
      <c r="F13" s="547"/>
      <c r="G13" s="548"/>
      <c r="H13" s="237">
        <f t="shared" ref="H13:H74" si="3">SUM(I13:S13)</f>
        <v>18062120</v>
      </c>
      <c r="I13" s="315">
        <f t="shared" ref="I13:S13" si="4">I14+I49+I60+I67+I81+I86</f>
        <v>0</v>
      </c>
      <c r="J13" s="263">
        <f t="shared" si="4"/>
        <v>3098800</v>
      </c>
      <c r="K13" s="239">
        <f t="shared" si="4"/>
        <v>0</v>
      </c>
      <c r="L13" s="368">
        <f t="shared" si="4"/>
        <v>7612578</v>
      </c>
      <c r="M13" s="240">
        <f t="shared" si="4"/>
        <v>325000</v>
      </c>
      <c r="N13" s="241">
        <f t="shared" si="4"/>
        <v>25000</v>
      </c>
      <c r="O13" s="241">
        <f t="shared" si="4"/>
        <v>4646659</v>
      </c>
      <c r="P13" s="241">
        <f t="shared" si="4"/>
        <v>2299083</v>
      </c>
      <c r="Q13" s="241">
        <f t="shared" si="4"/>
        <v>55000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-1090685</v>
      </c>
      <c r="U13" s="315">
        <f t="shared" ref="U13:AE13" si="6">U14+U49+U60+U67+U81+U86</f>
        <v>0</v>
      </c>
      <c r="V13" s="263">
        <f t="shared" si="6"/>
        <v>-65000</v>
      </c>
      <c r="W13" s="239">
        <f t="shared" si="6"/>
        <v>0</v>
      </c>
      <c r="X13" s="368">
        <f t="shared" si="6"/>
        <v>0</v>
      </c>
      <c r="Y13" s="240">
        <f t="shared" si="6"/>
        <v>62000</v>
      </c>
      <c r="Z13" s="241">
        <f t="shared" si="6"/>
        <v>4020</v>
      </c>
      <c r="AA13" s="241">
        <f t="shared" si="6"/>
        <v>-22271</v>
      </c>
      <c r="AB13" s="241">
        <f t="shared" si="6"/>
        <v>-1069434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16971435</v>
      </c>
      <c r="AG13" s="315">
        <f t="shared" ref="AG13:AQ13" si="8">AG14+AG49+AG60+AG67+AG81+AG86</f>
        <v>0</v>
      </c>
      <c r="AH13" s="263">
        <f t="shared" si="8"/>
        <v>3033800</v>
      </c>
      <c r="AI13" s="239">
        <f t="shared" si="8"/>
        <v>0</v>
      </c>
      <c r="AJ13" s="368">
        <f t="shared" si="8"/>
        <v>7612578</v>
      </c>
      <c r="AK13" s="240">
        <f t="shared" si="8"/>
        <v>387000</v>
      </c>
      <c r="AL13" s="241">
        <f t="shared" si="8"/>
        <v>29020</v>
      </c>
      <c r="AM13" s="241">
        <f t="shared" si="8"/>
        <v>4624388</v>
      </c>
      <c r="AN13" s="241">
        <f t="shared" si="8"/>
        <v>1229649</v>
      </c>
      <c r="AO13" s="241">
        <f t="shared" si="8"/>
        <v>55000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49">
        <v>63</v>
      </c>
      <c r="B14" s="550"/>
      <c r="C14" s="369"/>
      <c r="D14" s="547" t="s">
        <v>49</v>
      </c>
      <c r="E14" s="547"/>
      <c r="F14" s="547"/>
      <c r="G14" s="548"/>
      <c r="H14" s="237">
        <f t="shared" si="3"/>
        <v>14558320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0</v>
      </c>
      <c r="L14" s="303">
        <f t="shared" si="9"/>
        <v>7612578</v>
      </c>
      <c r="M14" s="240">
        <f t="shared" si="9"/>
        <v>0</v>
      </c>
      <c r="N14" s="241">
        <f t="shared" si="9"/>
        <v>0</v>
      </c>
      <c r="O14" s="241">
        <f t="shared" si="9"/>
        <v>4646659</v>
      </c>
      <c r="P14" s="241">
        <f t="shared" si="9"/>
        <v>2299083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-1091705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-22271</v>
      </c>
      <c r="AB14" s="241">
        <f>AB15+AB18+AB23+AB30+AB35+AB44</f>
        <v>-1069434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13466615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0</v>
      </c>
      <c r="AJ14" s="303">
        <f t="shared" si="11"/>
        <v>7612578</v>
      </c>
      <c r="AK14" s="240">
        <f t="shared" si="11"/>
        <v>0</v>
      </c>
      <c r="AL14" s="241">
        <f t="shared" si="11"/>
        <v>0</v>
      </c>
      <c r="AM14" s="241">
        <f t="shared" si="11"/>
        <v>4624388</v>
      </c>
      <c r="AN14" s="241">
        <f t="shared" si="11"/>
        <v>1229649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49">
        <v>631</v>
      </c>
      <c r="B15" s="550"/>
      <c r="C15" s="550"/>
      <c r="D15" s="547" t="s">
        <v>50</v>
      </c>
      <c r="E15" s="547"/>
      <c r="F15" s="547"/>
      <c r="G15" s="548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152</v>
      </c>
      <c r="D16" s="567" t="s">
        <v>153</v>
      </c>
      <c r="E16" s="567"/>
      <c r="F16" s="567"/>
      <c r="G16" s="568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67" t="s">
        <v>154</v>
      </c>
      <c r="E17" s="567"/>
      <c r="F17" s="567"/>
      <c r="G17" s="568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49">
        <v>632</v>
      </c>
      <c r="B18" s="550"/>
      <c r="C18" s="550"/>
      <c r="D18" s="547" t="s">
        <v>51</v>
      </c>
      <c r="E18" s="547"/>
      <c r="F18" s="547"/>
      <c r="G18" s="548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22105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22105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22105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22105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155</v>
      </c>
      <c r="D19" s="567" t="s">
        <v>156</v>
      </c>
      <c r="E19" s="567"/>
      <c r="F19" s="567"/>
      <c r="G19" s="568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22105</v>
      </c>
      <c r="U19" s="55"/>
      <c r="V19" s="308"/>
      <c r="W19" s="424"/>
      <c r="X19" s="423"/>
      <c r="Y19" s="289"/>
      <c r="Z19" s="56"/>
      <c r="AA19" s="324">
        <v>22105</v>
      </c>
      <c r="AB19" s="324"/>
      <c r="AC19" s="56"/>
      <c r="AD19" s="56"/>
      <c r="AE19" s="57"/>
      <c r="AF19" s="385">
        <f t="shared" si="7"/>
        <v>22105</v>
      </c>
      <c r="AG19" s="55"/>
      <c r="AH19" s="308"/>
      <c r="AI19" s="424"/>
      <c r="AJ19" s="423"/>
      <c r="AK19" s="289"/>
      <c r="AL19" s="56"/>
      <c r="AM19" s="56">
        <f t="shared" ref="AM19:AN22" si="18">O19+AA19</f>
        <v>22105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65" customHeight="1" x14ac:dyDescent="0.25">
      <c r="A20" s="394"/>
      <c r="B20" s="384"/>
      <c r="C20" s="384">
        <v>63221</v>
      </c>
      <c r="D20" s="567" t="s">
        <v>157</v>
      </c>
      <c r="E20" s="567"/>
      <c r="F20" s="567"/>
      <c r="G20" s="568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67" t="s">
        <v>158</v>
      </c>
      <c r="E21" s="567"/>
      <c r="F21" s="567"/>
      <c r="G21" s="568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67" t="s">
        <v>159</v>
      </c>
      <c r="E22" s="567"/>
      <c r="F22" s="567"/>
      <c r="G22" s="568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49">
        <v>634</v>
      </c>
      <c r="B23" s="550"/>
      <c r="C23" s="550"/>
      <c r="D23" s="547" t="s">
        <v>108</v>
      </c>
      <c r="E23" s="547"/>
      <c r="F23" s="547"/>
      <c r="G23" s="548"/>
      <c r="H23" s="237">
        <f t="shared" si="3"/>
        <v>12000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12000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-4386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-4386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7614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7614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67" t="s">
        <v>160</v>
      </c>
      <c r="E24" s="567"/>
      <c r="F24" s="567"/>
      <c r="G24" s="568"/>
      <c r="H24" s="385">
        <f t="shared" si="3"/>
        <v>12000</v>
      </c>
      <c r="I24" s="55"/>
      <c r="J24" s="308"/>
      <c r="K24" s="424"/>
      <c r="L24" s="423"/>
      <c r="M24" s="289"/>
      <c r="N24" s="56"/>
      <c r="O24" s="56"/>
      <c r="P24" s="324">
        <v>12000</v>
      </c>
      <c r="Q24" s="56"/>
      <c r="R24" s="56"/>
      <c r="S24" s="57"/>
      <c r="T24" s="385">
        <f t="shared" si="5"/>
        <v>-4386</v>
      </c>
      <c r="U24" s="55"/>
      <c r="V24" s="308"/>
      <c r="W24" s="424"/>
      <c r="X24" s="423"/>
      <c r="Y24" s="289"/>
      <c r="Z24" s="56"/>
      <c r="AA24" s="56"/>
      <c r="AB24" s="324">
        <f>7614-12000</f>
        <v>-4386</v>
      </c>
      <c r="AC24" s="56"/>
      <c r="AD24" s="56"/>
      <c r="AE24" s="57"/>
      <c r="AF24" s="385">
        <f t="shared" si="7"/>
        <v>7614</v>
      </c>
      <c r="AG24" s="55"/>
      <c r="AH24" s="308"/>
      <c r="AI24" s="424"/>
      <c r="AJ24" s="423"/>
      <c r="AK24" s="289"/>
      <c r="AL24" s="56"/>
      <c r="AM24" s="56"/>
      <c r="AN24" s="56">
        <f>P24+AB24</f>
        <v>7614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69" t="s">
        <v>161</v>
      </c>
      <c r="E25" s="569"/>
      <c r="F25" s="569"/>
      <c r="G25" s="570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67" t="s">
        <v>162</v>
      </c>
      <c r="E26" s="567"/>
      <c r="F26" s="567"/>
      <c r="G26" s="568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67" t="s">
        <v>163</v>
      </c>
      <c r="E27" s="567"/>
      <c r="F27" s="567"/>
      <c r="G27" s="568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67" t="s">
        <v>164</v>
      </c>
      <c r="E28" s="567"/>
      <c r="F28" s="567"/>
      <c r="G28" s="568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67" t="s">
        <v>165</v>
      </c>
      <c r="E29" s="567"/>
      <c r="F29" s="567"/>
      <c r="G29" s="568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49">
        <v>636</v>
      </c>
      <c r="B30" s="550"/>
      <c r="C30" s="550"/>
      <c r="D30" s="547" t="s">
        <v>62</v>
      </c>
      <c r="E30" s="547"/>
      <c r="F30" s="547"/>
      <c r="G30" s="548"/>
      <c r="H30" s="237">
        <f t="shared" si="3"/>
        <v>9899661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7612578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2287083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-1065048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-1065048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8834613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7612578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1222035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67" t="s">
        <v>166</v>
      </c>
      <c r="E31" s="567"/>
      <c r="F31" s="567"/>
      <c r="G31" s="568"/>
      <c r="H31" s="385">
        <f t="shared" si="3"/>
        <v>9789661</v>
      </c>
      <c r="I31" s="55"/>
      <c r="J31" s="308"/>
      <c r="K31" s="424"/>
      <c r="L31" s="304">
        <v>7612578</v>
      </c>
      <c r="M31" s="289"/>
      <c r="N31" s="56"/>
      <c r="O31" s="56"/>
      <c r="P31" s="324">
        <v>2177083</v>
      </c>
      <c r="Q31" s="56"/>
      <c r="R31" s="56"/>
      <c r="S31" s="57"/>
      <c r="T31" s="385">
        <f t="shared" si="5"/>
        <v>-1070235</v>
      </c>
      <c r="U31" s="55"/>
      <c r="V31" s="308"/>
      <c r="W31" s="424"/>
      <c r="X31" s="304"/>
      <c r="Y31" s="289"/>
      <c r="Z31" s="56"/>
      <c r="AA31" s="56"/>
      <c r="AB31" s="324">
        <f>-1073532+3297</f>
        <v>-1070235</v>
      </c>
      <c r="AC31" s="56"/>
      <c r="AD31" s="56"/>
      <c r="AE31" s="57"/>
      <c r="AF31" s="385">
        <f t="shared" si="7"/>
        <v>8719426</v>
      </c>
      <c r="AG31" s="55"/>
      <c r="AH31" s="308"/>
      <c r="AI31" s="424"/>
      <c r="AJ31" s="423">
        <f>L31+X31</f>
        <v>7612578</v>
      </c>
      <c r="AK31" s="289"/>
      <c r="AL31" s="56"/>
      <c r="AM31" s="56"/>
      <c r="AN31" s="56">
        <f>P31+AB31</f>
        <v>1106848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67" t="s">
        <v>167</v>
      </c>
      <c r="E32" s="567"/>
      <c r="F32" s="567"/>
      <c r="G32" s="568"/>
      <c r="H32" s="385">
        <f t="shared" si="3"/>
        <v>110000</v>
      </c>
      <c r="I32" s="55"/>
      <c r="J32" s="308"/>
      <c r="K32" s="424"/>
      <c r="L32" s="423"/>
      <c r="M32" s="289"/>
      <c r="N32" s="56"/>
      <c r="O32" s="56"/>
      <c r="P32" s="324">
        <v>110000</v>
      </c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110000</v>
      </c>
      <c r="AG32" s="55"/>
      <c r="AH32" s="308"/>
      <c r="AI32" s="424"/>
      <c r="AJ32" s="423"/>
      <c r="AK32" s="289"/>
      <c r="AL32" s="56"/>
      <c r="AM32" s="56"/>
      <c r="AN32" s="56">
        <f>P32+AB32</f>
        <v>110000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67" t="s">
        <v>168</v>
      </c>
      <c r="E33" s="567"/>
      <c r="F33" s="567"/>
      <c r="G33" s="568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5187</v>
      </c>
      <c r="U33" s="55"/>
      <c r="V33" s="308"/>
      <c r="W33" s="424"/>
      <c r="X33" s="304"/>
      <c r="Y33" s="289"/>
      <c r="Z33" s="56"/>
      <c r="AA33" s="56"/>
      <c r="AB33" s="324">
        <v>5187</v>
      </c>
      <c r="AC33" s="56"/>
      <c r="AD33" s="56"/>
      <c r="AE33" s="57"/>
      <c r="AF33" s="385">
        <f t="shared" si="7"/>
        <v>5187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5187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67" t="s">
        <v>169</v>
      </c>
      <c r="E34" s="567"/>
      <c r="F34" s="567"/>
      <c r="G34" s="568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49">
        <v>638</v>
      </c>
      <c r="B35" s="550"/>
      <c r="C35" s="550"/>
      <c r="D35" s="547" t="s">
        <v>146</v>
      </c>
      <c r="E35" s="547"/>
      <c r="F35" s="547"/>
      <c r="G35" s="548"/>
      <c r="H35" s="237">
        <f t="shared" si="3"/>
        <v>4646659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4646659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-44376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-44376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4602283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4602283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67" t="s">
        <v>170</v>
      </c>
      <c r="E36" s="567"/>
      <c r="F36" s="567"/>
      <c r="G36" s="568"/>
      <c r="H36" s="385">
        <f t="shared" si="3"/>
        <v>4641465</v>
      </c>
      <c r="I36" s="55"/>
      <c r="J36" s="308"/>
      <c r="K36" s="324"/>
      <c r="L36" s="423"/>
      <c r="M36" s="324"/>
      <c r="N36" s="56"/>
      <c r="O36" s="324">
        <v>4641465</v>
      </c>
      <c r="P36" s="56"/>
      <c r="Q36" s="56"/>
      <c r="R36" s="56"/>
      <c r="S36" s="57"/>
      <c r="T36" s="385">
        <f t="shared" si="5"/>
        <v>-100703</v>
      </c>
      <c r="U36" s="55"/>
      <c r="V36" s="308"/>
      <c r="W36" s="324"/>
      <c r="X36" s="423"/>
      <c r="Y36" s="324"/>
      <c r="Z36" s="56"/>
      <c r="AA36" s="324">
        <v>-100703</v>
      </c>
      <c r="AB36" s="56"/>
      <c r="AC36" s="56"/>
      <c r="AD36" s="56"/>
      <c r="AE36" s="57"/>
      <c r="AF36" s="385">
        <f t="shared" si="7"/>
        <v>4540762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4540762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67" t="s">
        <v>171</v>
      </c>
      <c r="E37" s="567"/>
      <c r="F37" s="567"/>
      <c r="G37" s="568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172</v>
      </c>
      <c r="D38" s="567" t="s">
        <v>173</v>
      </c>
      <c r="E38" s="567"/>
      <c r="F38" s="567"/>
      <c r="G38" s="568"/>
      <c r="H38" s="385">
        <f t="shared" si="3"/>
        <v>5194</v>
      </c>
      <c r="I38" s="55"/>
      <c r="J38" s="308"/>
      <c r="K38" s="424"/>
      <c r="L38" s="423"/>
      <c r="M38" s="324"/>
      <c r="N38" s="56"/>
      <c r="O38" s="324">
        <v>5194</v>
      </c>
      <c r="P38" s="56"/>
      <c r="Q38" s="56"/>
      <c r="R38" s="56"/>
      <c r="S38" s="57"/>
      <c r="T38" s="385">
        <f t="shared" si="5"/>
        <v>23488</v>
      </c>
      <c r="U38" s="55"/>
      <c r="V38" s="308"/>
      <c r="W38" s="424"/>
      <c r="X38" s="423"/>
      <c r="Y38" s="324"/>
      <c r="Z38" s="56"/>
      <c r="AA38" s="324">
        <v>23488</v>
      </c>
      <c r="AB38" s="56"/>
      <c r="AC38" s="56"/>
      <c r="AD38" s="56"/>
      <c r="AE38" s="57"/>
      <c r="AF38" s="385">
        <f t="shared" si="7"/>
        <v>28682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28682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174</v>
      </c>
      <c r="D39" s="567" t="s">
        <v>175</v>
      </c>
      <c r="E39" s="567"/>
      <c r="F39" s="567"/>
      <c r="G39" s="568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32839</v>
      </c>
      <c r="U39" s="55"/>
      <c r="V39" s="308"/>
      <c r="W39" s="424"/>
      <c r="X39" s="423"/>
      <c r="Y39" s="324"/>
      <c r="Z39" s="56"/>
      <c r="AA39" s="324">
        <v>32839</v>
      </c>
      <c r="AB39" s="56"/>
      <c r="AC39" s="56"/>
      <c r="AD39" s="56"/>
      <c r="AE39" s="57"/>
      <c r="AF39" s="385">
        <f t="shared" si="7"/>
        <v>32839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32839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67" t="s">
        <v>176</v>
      </c>
      <c r="E40" s="567"/>
      <c r="F40" s="567"/>
      <c r="G40" s="568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67" t="s">
        <v>177</v>
      </c>
      <c r="E41" s="567"/>
      <c r="F41" s="567"/>
      <c r="G41" s="568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178</v>
      </c>
      <c r="D42" s="567" t="s">
        <v>179</v>
      </c>
      <c r="E42" s="567"/>
      <c r="F42" s="567"/>
      <c r="G42" s="568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180</v>
      </c>
      <c r="D43" s="567" t="s">
        <v>181</v>
      </c>
      <c r="E43" s="567"/>
      <c r="F43" s="567"/>
      <c r="G43" s="568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49">
        <v>639</v>
      </c>
      <c r="B44" s="550"/>
      <c r="C44" s="550"/>
      <c r="D44" s="547" t="s">
        <v>182</v>
      </c>
      <c r="E44" s="547"/>
      <c r="F44" s="547"/>
      <c r="G44" s="548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67" t="s">
        <v>183</v>
      </c>
      <c r="E45" s="567"/>
      <c r="F45" s="567"/>
      <c r="G45" s="568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67" t="s">
        <v>184</v>
      </c>
      <c r="E46" s="567"/>
      <c r="F46" s="567"/>
      <c r="G46" s="568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67" t="s">
        <v>185</v>
      </c>
      <c r="E47" s="567"/>
      <c r="F47" s="567"/>
      <c r="G47" s="568"/>
      <c r="H47" s="385">
        <f t="shared" si="3"/>
        <v>0</v>
      </c>
      <c r="I47" s="55"/>
      <c r="J47" s="308"/>
      <c r="K47" s="4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65" customHeight="1" x14ac:dyDescent="0.25">
      <c r="A48" s="394"/>
      <c r="B48" s="384"/>
      <c r="C48" s="384">
        <v>63941</v>
      </c>
      <c r="D48" s="567" t="s">
        <v>186</v>
      </c>
      <c r="E48" s="567"/>
      <c r="F48" s="567"/>
      <c r="G48" s="568"/>
      <c r="H48" s="385">
        <f t="shared" si="3"/>
        <v>0</v>
      </c>
      <c r="I48" s="55"/>
      <c r="J48" s="308"/>
      <c r="K48" s="4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49">
        <v>64</v>
      </c>
      <c r="B49" s="550"/>
      <c r="C49" s="316"/>
      <c r="D49" s="547" t="s">
        <v>52</v>
      </c>
      <c r="E49" s="547"/>
      <c r="F49" s="547"/>
      <c r="G49" s="548"/>
      <c r="H49" s="237">
        <f t="shared" si="3"/>
        <v>5000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5000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12000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12000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17000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17000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49">
        <v>641</v>
      </c>
      <c r="B50" s="550"/>
      <c r="C50" s="550"/>
      <c r="D50" s="547" t="s">
        <v>53</v>
      </c>
      <c r="E50" s="547"/>
      <c r="F50" s="547"/>
      <c r="G50" s="548"/>
      <c r="H50" s="237">
        <f t="shared" si="3"/>
        <v>5000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5000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12000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12000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17000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17000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187</v>
      </c>
      <c r="D51" s="567" t="s">
        <v>188</v>
      </c>
      <c r="E51" s="567"/>
      <c r="F51" s="567"/>
      <c r="G51" s="568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189</v>
      </c>
      <c r="D52" s="567" t="s">
        <v>190</v>
      </c>
      <c r="E52" s="567"/>
      <c r="F52" s="567"/>
      <c r="G52" s="568"/>
      <c r="H52" s="385">
        <f t="shared" si="3"/>
        <v>5000</v>
      </c>
      <c r="I52" s="55"/>
      <c r="J52" s="308"/>
      <c r="K52" s="424"/>
      <c r="L52" s="423"/>
      <c r="M52" s="323">
        <v>5000</v>
      </c>
      <c r="N52" s="56"/>
      <c r="O52" s="56"/>
      <c r="P52" s="56"/>
      <c r="Q52" s="56"/>
      <c r="R52" s="56"/>
      <c r="S52" s="57"/>
      <c r="T52" s="385">
        <f t="shared" si="5"/>
        <v>12000</v>
      </c>
      <c r="U52" s="55"/>
      <c r="V52" s="308"/>
      <c r="W52" s="424"/>
      <c r="X52" s="423"/>
      <c r="Y52" s="323">
        <v>12000</v>
      </c>
      <c r="Z52" s="56"/>
      <c r="AA52" s="56"/>
      <c r="AB52" s="56"/>
      <c r="AC52" s="56"/>
      <c r="AD52" s="56"/>
      <c r="AE52" s="57"/>
      <c r="AF52" s="385">
        <f t="shared" si="7"/>
        <v>17000</v>
      </c>
      <c r="AG52" s="55"/>
      <c r="AH52" s="308"/>
      <c r="AI52" s="424"/>
      <c r="AJ52" s="423"/>
      <c r="AK52" s="289">
        <f t="shared" ref="AK52:AK56" si="40">M52+Y52</f>
        <v>17000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193</v>
      </c>
      <c r="D53" s="567" t="s">
        <v>194</v>
      </c>
      <c r="E53" s="567"/>
      <c r="F53" s="567"/>
      <c r="G53" s="568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191</v>
      </c>
      <c r="D54" s="567" t="s">
        <v>192</v>
      </c>
      <c r="E54" s="567"/>
      <c r="F54" s="567"/>
      <c r="G54" s="568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67" t="s">
        <v>195</v>
      </c>
      <c r="E55" s="567"/>
      <c r="F55" s="567"/>
      <c r="G55" s="568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196</v>
      </c>
      <c r="D56" s="567" t="s">
        <v>197</v>
      </c>
      <c r="E56" s="567"/>
      <c r="F56" s="567"/>
      <c r="G56" s="568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49">
        <v>642</v>
      </c>
      <c r="B57" s="550"/>
      <c r="C57" s="550"/>
      <c r="D57" s="547" t="s">
        <v>63</v>
      </c>
      <c r="E57" s="547"/>
      <c r="F57" s="547"/>
      <c r="G57" s="548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65" customHeight="1" x14ac:dyDescent="0.25">
      <c r="A58" s="394"/>
      <c r="B58" s="384"/>
      <c r="C58" s="384">
        <v>64251</v>
      </c>
      <c r="D58" s="567" t="s">
        <v>198</v>
      </c>
      <c r="E58" s="567"/>
      <c r="F58" s="567"/>
      <c r="G58" s="568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199</v>
      </c>
      <c r="D59" s="567" t="s">
        <v>200</v>
      </c>
      <c r="E59" s="567"/>
      <c r="F59" s="567"/>
      <c r="G59" s="568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49">
        <v>65</v>
      </c>
      <c r="B60" s="550"/>
      <c r="C60" s="316"/>
      <c r="D60" s="547" t="s">
        <v>54</v>
      </c>
      <c r="E60" s="547"/>
      <c r="F60" s="547"/>
      <c r="G60" s="548"/>
      <c r="H60" s="237">
        <f t="shared" si="3"/>
        <v>25000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25000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4020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4020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29020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29020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49">
        <v>652</v>
      </c>
      <c r="B61" s="550"/>
      <c r="C61" s="550"/>
      <c r="D61" s="547" t="s">
        <v>55</v>
      </c>
      <c r="E61" s="547"/>
      <c r="F61" s="547"/>
      <c r="G61" s="548"/>
      <c r="H61" s="237">
        <f t="shared" si="3"/>
        <v>25000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25000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4020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4020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29020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29020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67" t="s">
        <v>201</v>
      </c>
      <c r="E62" s="567"/>
      <c r="F62" s="567"/>
      <c r="G62" s="568"/>
      <c r="H62" s="385">
        <f t="shared" si="3"/>
        <v>15000</v>
      </c>
      <c r="I62" s="55"/>
      <c r="J62" s="308"/>
      <c r="K62" s="424"/>
      <c r="L62" s="423"/>
      <c r="M62" s="289"/>
      <c r="N62" s="324">
        <v>15000</v>
      </c>
      <c r="O62" s="56"/>
      <c r="P62" s="56"/>
      <c r="Q62" s="56"/>
      <c r="R62" s="56"/>
      <c r="S62" s="57"/>
      <c r="T62" s="385">
        <f t="shared" si="5"/>
        <v>4020</v>
      </c>
      <c r="U62" s="55"/>
      <c r="V62" s="308"/>
      <c r="W62" s="424"/>
      <c r="X62" s="423"/>
      <c r="Y62" s="289"/>
      <c r="Z62" s="324">
        <v>4020</v>
      </c>
      <c r="AA62" s="56"/>
      <c r="AB62" s="56"/>
      <c r="AC62" s="56"/>
      <c r="AD62" s="56"/>
      <c r="AE62" s="57"/>
      <c r="AF62" s="385">
        <f t="shared" si="7"/>
        <v>19020</v>
      </c>
      <c r="AG62" s="55"/>
      <c r="AH62" s="308"/>
      <c r="AI62" s="424"/>
      <c r="AJ62" s="423"/>
      <c r="AK62" s="289"/>
      <c r="AL62" s="56">
        <f>N62+Z62</f>
        <v>19020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67" t="s">
        <v>202</v>
      </c>
      <c r="E63" s="567"/>
      <c r="F63" s="567"/>
      <c r="G63" s="568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203</v>
      </c>
      <c r="D64" s="567" t="s">
        <v>204</v>
      </c>
      <c r="E64" s="567"/>
      <c r="F64" s="567"/>
      <c r="G64" s="568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67" t="s">
        <v>205</v>
      </c>
      <c r="E65" s="567"/>
      <c r="F65" s="567"/>
      <c r="G65" s="568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206</v>
      </c>
      <c r="D66" s="567" t="s">
        <v>207</v>
      </c>
      <c r="E66" s="567"/>
      <c r="F66" s="567"/>
      <c r="G66" s="568"/>
      <c r="H66" s="385">
        <f t="shared" si="3"/>
        <v>10000</v>
      </c>
      <c r="I66" s="55"/>
      <c r="J66" s="308"/>
      <c r="K66" s="424"/>
      <c r="L66" s="423"/>
      <c r="M66" s="289"/>
      <c r="N66" s="324">
        <v>10000</v>
      </c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10000</v>
      </c>
      <c r="AG66" s="55"/>
      <c r="AH66" s="308"/>
      <c r="AI66" s="424"/>
      <c r="AJ66" s="423"/>
      <c r="AK66" s="289"/>
      <c r="AL66" s="56">
        <f>N66+Z66</f>
        <v>10000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49">
        <v>66</v>
      </c>
      <c r="B67" s="550"/>
      <c r="C67" s="316"/>
      <c r="D67" s="547" t="s">
        <v>56</v>
      </c>
      <c r="E67" s="547"/>
      <c r="F67" s="547"/>
      <c r="G67" s="548"/>
      <c r="H67" s="237">
        <f t="shared" si="3"/>
        <v>375000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320000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55000</v>
      </c>
      <c r="R67" s="241">
        <f t="shared" si="71"/>
        <v>0</v>
      </c>
      <c r="S67" s="239">
        <f t="shared" si="71"/>
        <v>0</v>
      </c>
      <c r="T67" s="237">
        <f t="shared" si="5"/>
        <v>50000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50000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425000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370000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55000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49">
        <v>661</v>
      </c>
      <c r="B68" s="550"/>
      <c r="C68" s="550"/>
      <c r="D68" s="547" t="s">
        <v>57</v>
      </c>
      <c r="E68" s="547"/>
      <c r="F68" s="547"/>
      <c r="G68" s="548"/>
      <c r="H68" s="237">
        <f t="shared" si="3"/>
        <v>320000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320000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50000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50000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370000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370000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67" t="s">
        <v>208</v>
      </c>
      <c r="E69" s="567"/>
      <c r="F69" s="567"/>
      <c r="G69" s="568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67" t="s">
        <v>209</v>
      </c>
      <c r="E70" s="567"/>
      <c r="F70" s="567"/>
      <c r="G70" s="568"/>
      <c r="H70" s="385">
        <f t="shared" si="3"/>
        <v>1000</v>
      </c>
      <c r="I70" s="55"/>
      <c r="J70" s="308"/>
      <c r="K70" s="424"/>
      <c r="L70" s="423"/>
      <c r="M70" s="323">
        <v>1000</v>
      </c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1000</v>
      </c>
      <c r="AG70" s="55"/>
      <c r="AH70" s="308"/>
      <c r="AI70" s="424"/>
      <c r="AJ70" s="423"/>
      <c r="AK70" s="289">
        <f>M70+Y70</f>
        <v>1000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67" t="s">
        <v>210</v>
      </c>
      <c r="E71" s="567"/>
      <c r="F71" s="567"/>
      <c r="G71" s="568"/>
      <c r="H71" s="385">
        <f t="shared" si="3"/>
        <v>319000</v>
      </c>
      <c r="I71" s="55"/>
      <c r="J71" s="308"/>
      <c r="K71" s="424"/>
      <c r="L71" s="423"/>
      <c r="M71" s="323">
        <v>319000</v>
      </c>
      <c r="N71" s="56"/>
      <c r="O71" s="56"/>
      <c r="P71" s="56"/>
      <c r="Q71" s="56"/>
      <c r="R71" s="56"/>
      <c r="S71" s="57"/>
      <c r="T71" s="385">
        <f t="shared" si="5"/>
        <v>50000</v>
      </c>
      <c r="U71" s="55"/>
      <c r="V71" s="308"/>
      <c r="W71" s="424"/>
      <c r="X71" s="423"/>
      <c r="Y71" s="323">
        <v>50000</v>
      </c>
      <c r="Z71" s="56"/>
      <c r="AA71" s="56"/>
      <c r="AB71" s="56"/>
      <c r="AC71" s="56"/>
      <c r="AD71" s="56"/>
      <c r="AE71" s="57"/>
      <c r="AF71" s="385">
        <f t="shared" si="7"/>
        <v>369000</v>
      </c>
      <c r="AG71" s="55"/>
      <c r="AH71" s="308"/>
      <c r="AI71" s="424"/>
      <c r="AJ71" s="423"/>
      <c r="AK71" s="289">
        <f>M71+Y71</f>
        <v>369000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49">
        <v>663</v>
      </c>
      <c r="B72" s="550"/>
      <c r="C72" s="550"/>
      <c r="D72" s="547" t="s">
        <v>58</v>
      </c>
      <c r="E72" s="547"/>
      <c r="F72" s="547"/>
      <c r="G72" s="548"/>
      <c r="H72" s="237">
        <f t="shared" si="3"/>
        <v>55000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55000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55000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55000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211</v>
      </c>
      <c r="D73" s="567" t="s">
        <v>212</v>
      </c>
      <c r="E73" s="567"/>
      <c r="F73" s="567"/>
      <c r="G73" s="568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213</v>
      </c>
      <c r="D74" s="567" t="s">
        <v>214</v>
      </c>
      <c r="E74" s="567"/>
      <c r="F74" s="567"/>
      <c r="G74" s="568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215</v>
      </c>
      <c r="D75" s="567" t="s">
        <v>216</v>
      </c>
      <c r="E75" s="567"/>
      <c r="F75" s="567"/>
      <c r="G75" s="568"/>
      <c r="H75" s="385">
        <f t="shared" ref="H75:H101" si="81">SUM(I75:S75)</f>
        <v>47000</v>
      </c>
      <c r="I75" s="55"/>
      <c r="J75" s="308"/>
      <c r="K75" s="424"/>
      <c r="L75" s="423"/>
      <c r="M75" s="289"/>
      <c r="N75" s="56"/>
      <c r="O75" s="56"/>
      <c r="P75" s="56"/>
      <c r="Q75" s="324">
        <v>47000</v>
      </c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47000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47000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217</v>
      </c>
      <c r="D76" s="567" t="s">
        <v>218</v>
      </c>
      <c r="E76" s="567"/>
      <c r="F76" s="567"/>
      <c r="G76" s="568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219</v>
      </c>
      <c r="D77" s="567" t="s">
        <v>220</v>
      </c>
      <c r="E77" s="567"/>
      <c r="F77" s="567"/>
      <c r="G77" s="568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221</v>
      </c>
      <c r="D78" s="567" t="s">
        <v>222</v>
      </c>
      <c r="E78" s="567"/>
      <c r="F78" s="567"/>
      <c r="G78" s="568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223</v>
      </c>
      <c r="D79" s="567" t="s">
        <v>224</v>
      </c>
      <c r="E79" s="567"/>
      <c r="F79" s="567"/>
      <c r="G79" s="568"/>
      <c r="H79" s="385">
        <f t="shared" si="81"/>
        <v>8000</v>
      </c>
      <c r="I79" s="55"/>
      <c r="J79" s="308"/>
      <c r="K79" s="424"/>
      <c r="L79" s="423"/>
      <c r="M79" s="289"/>
      <c r="N79" s="56"/>
      <c r="O79" s="56"/>
      <c r="P79" s="56"/>
      <c r="Q79" s="324">
        <v>8000</v>
      </c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8000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8000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225</v>
      </c>
      <c r="D80" s="567" t="s">
        <v>226</v>
      </c>
      <c r="E80" s="567"/>
      <c r="F80" s="567"/>
      <c r="G80" s="568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49">
        <v>67</v>
      </c>
      <c r="B81" s="550"/>
      <c r="C81" s="316"/>
      <c r="D81" s="547" t="s">
        <v>59</v>
      </c>
      <c r="E81" s="547"/>
      <c r="F81" s="547"/>
      <c r="G81" s="548"/>
      <c r="H81" s="237">
        <f t="shared" si="81"/>
        <v>3098800</v>
      </c>
      <c r="I81" s="315">
        <f>I82</f>
        <v>0</v>
      </c>
      <c r="J81" s="263">
        <f t="shared" ref="J81:S81" si="84">J82</f>
        <v>3098800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-65000</v>
      </c>
      <c r="U81" s="315">
        <f>U82</f>
        <v>0</v>
      </c>
      <c r="V81" s="263">
        <f t="shared" ref="V81:AE81" si="85">V82</f>
        <v>-65000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3033800</v>
      </c>
      <c r="AG81" s="315">
        <f>AG82</f>
        <v>0</v>
      </c>
      <c r="AH81" s="263">
        <f t="shared" ref="AH81:AQ81" si="86">AH82</f>
        <v>3033800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49">
        <v>671</v>
      </c>
      <c r="B82" s="550"/>
      <c r="C82" s="550"/>
      <c r="D82" s="547" t="s">
        <v>60</v>
      </c>
      <c r="E82" s="547"/>
      <c r="F82" s="547"/>
      <c r="G82" s="548"/>
      <c r="H82" s="237">
        <f t="shared" si="81"/>
        <v>3098800</v>
      </c>
      <c r="I82" s="315">
        <f>SUM(I83:I85)</f>
        <v>0</v>
      </c>
      <c r="J82" s="263">
        <f t="shared" ref="J82:S82" si="87">SUM(J83:J85)</f>
        <v>3098800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-65000</v>
      </c>
      <c r="U82" s="315">
        <f>SUM(U83:U85)</f>
        <v>0</v>
      </c>
      <c r="V82" s="263">
        <f t="shared" ref="V82:AE82" si="88">SUM(V83:V85)</f>
        <v>-65000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3033800</v>
      </c>
      <c r="AG82" s="315">
        <f>SUM(AG83:AG85)</f>
        <v>0</v>
      </c>
      <c r="AH82" s="263">
        <f t="shared" ref="AH82:AQ82" si="89">SUM(AH83:AH85)</f>
        <v>3033800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67" t="s">
        <v>227</v>
      </c>
      <c r="E83" s="567"/>
      <c r="F83" s="567"/>
      <c r="G83" s="568"/>
      <c r="H83" s="385">
        <f t="shared" si="81"/>
        <v>3098800</v>
      </c>
      <c r="I83" s="320"/>
      <c r="J83" s="321">
        <v>3098800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-65000</v>
      </c>
      <c r="U83" s="320"/>
      <c r="V83" s="321">
        <v>-65000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3033800</v>
      </c>
      <c r="AG83" s="55">
        <f>I83+U83</f>
        <v>0</v>
      </c>
      <c r="AH83" s="308">
        <f>J83+V83</f>
        <v>3033800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65" customHeight="1" x14ac:dyDescent="0.25">
      <c r="A84" s="394"/>
      <c r="B84" s="384"/>
      <c r="C84" s="384">
        <v>67121</v>
      </c>
      <c r="D84" s="567" t="s">
        <v>228</v>
      </c>
      <c r="E84" s="567"/>
      <c r="F84" s="567"/>
      <c r="G84" s="568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67" t="s">
        <v>229</v>
      </c>
      <c r="E85" s="567"/>
      <c r="F85" s="567"/>
      <c r="G85" s="568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49">
        <v>68</v>
      </c>
      <c r="B86" s="550"/>
      <c r="C86" s="316"/>
      <c r="D86" s="547" t="s">
        <v>149</v>
      </c>
      <c r="E86" s="547"/>
      <c r="F86" s="547"/>
      <c r="G86" s="548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49">
        <v>681</v>
      </c>
      <c r="B87" s="550"/>
      <c r="C87" s="550"/>
      <c r="D87" s="547" t="s">
        <v>230</v>
      </c>
      <c r="E87" s="547"/>
      <c r="F87" s="547"/>
      <c r="G87" s="548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67" t="s">
        <v>231</v>
      </c>
      <c r="E88" s="567"/>
      <c r="F88" s="567"/>
      <c r="G88" s="568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49">
        <v>683</v>
      </c>
      <c r="B89" s="550"/>
      <c r="C89" s="550"/>
      <c r="D89" s="547" t="s">
        <v>150</v>
      </c>
      <c r="E89" s="547"/>
      <c r="F89" s="547"/>
      <c r="G89" s="548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67" t="s">
        <v>150</v>
      </c>
      <c r="E90" s="567"/>
      <c r="F90" s="567"/>
      <c r="G90" s="568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47" t="s">
        <v>92</v>
      </c>
      <c r="E91" s="547"/>
      <c r="F91" s="547"/>
      <c r="G91" s="548"/>
      <c r="H91" s="237">
        <f t="shared" si="81"/>
        <v>1800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1800</v>
      </c>
      <c r="S91" s="239">
        <f t="shared" si="100"/>
        <v>0</v>
      </c>
      <c r="T91" s="237">
        <f t="shared" si="82"/>
        <v>400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400</v>
      </c>
      <c r="AE91" s="239">
        <f t="shared" si="101"/>
        <v>0</v>
      </c>
      <c r="AF91" s="237">
        <f t="shared" si="83"/>
        <v>2200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2200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49">
        <v>72</v>
      </c>
      <c r="B92" s="550"/>
      <c r="C92" s="316"/>
      <c r="D92" s="547" t="s">
        <v>147</v>
      </c>
      <c r="E92" s="547"/>
      <c r="F92" s="547"/>
      <c r="G92" s="547"/>
      <c r="H92" s="237">
        <f t="shared" si="81"/>
        <v>1800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1800</v>
      </c>
      <c r="S92" s="242">
        <f t="shared" si="103"/>
        <v>0</v>
      </c>
      <c r="T92" s="237">
        <f t="shared" si="82"/>
        <v>400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400</v>
      </c>
      <c r="AE92" s="242">
        <f t="shared" si="104"/>
        <v>0</v>
      </c>
      <c r="AF92" s="237">
        <f t="shared" si="83"/>
        <v>2200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2200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49">
        <v>721</v>
      </c>
      <c r="B93" s="571"/>
      <c r="C93" s="571"/>
      <c r="D93" s="547" t="s">
        <v>91</v>
      </c>
      <c r="E93" s="547"/>
      <c r="F93" s="547"/>
      <c r="G93" s="547"/>
      <c r="H93" s="237">
        <f t="shared" si="81"/>
        <v>1800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1800</v>
      </c>
      <c r="S93" s="242">
        <f t="shared" si="106"/>
        <v>0</v>
      </c>
      <c r="T93" s="237">
        <f t="shared" si="82"/>
        <v>400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400</v>
      </c>
      <c r="AE93" s="242">
        <f t="shared" si="107"/>
        <v>0</v>
      </c>
      <c r="AF93" s="237">
        <f t="shared" si="83"/>
        <v>2200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2200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232</v>
      </c>
      <c r="D94" s="567" t="s">
        <v>233</v>
      </c>
      <c r="E94" s="567"/>
      <c r="F94" s="567"/>
      <c r="G94" s="568"/>
      <c r="H94" s="385">
        <f t="shared" si="81"/>
        <v>1800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1800</v>
      </c>
      <c r="S94" s="57"/>
      <c r="T94" s="385">
        <f t="shared" si="82"/>
        <v>400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>
        <v>400</v>
      </c>
      <c r="AE94" s="57"/>
      <c r="AF94" s="385">
        <f t="shared" si="83"/>
        <v>2200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2200</v>
      </c>
      <c r="AQ94" s="57"/>
      <c r="AR94" s="386"/>
      <c r="AS94" s="386"/>
    </row>
    <row r="95" spans="1:45" s="190" customFormat="1" ht="18" customHeight="1" x14ac:dyDescent="0.25">
      <c r="A95" s="549">
        <v>722</v>
      </c>
      <c r="B95" s="571"/>
      <c r="C95" s="571"/>
      <c r="D95" s="547" t="s">
        <v>234</v>
      </c>
      <c r="E95" s="547"/>
      <c r="F95" s="547"/>
      <c r="G95" s="547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235</v>
      </c>
      <c r="D96" s="567" t="s">
        <v>236</v>
      </c>
      <c r="E96" s="567"/>
      <c r="F96" s="567"/>
      <c r="G96" s="568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237</v>
      </c>
      <c r="D97" s="567" t="s">
        <v>238</v>
      </c>
      <c r="E97" s="567"/>
      <c r="F97" s="567"/>
      <c r="G97" s="568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239</v>
      </c>
      <c r="D98" s="567" t="s">
        <v>240</v>
      </c>
      <c r="E98" s="567"/>
      <c r="F98" s="567"/>
      <c r="G98" s="568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49">
        <v>723</v>
      </c>
      <c r="B99" s="571"/>
      <c r="C99" s="571"/>
      <c r="D99" s="547" t="s">
        <v>148</v>
      </c>
      <c r="E99" s="547"/>
      <c r="F99" s="547"/>
      <c r="G99" s="547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241</v>
      </c>
      <c r="D100" s="567" t="s">
        <v>242</v>
      </c>
      <c r="E100" s="567"/>
      <c r="F100" s="567"/>
      <c r="G100" s="568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243</v>
      </c>
      <c r="D101" s="567" t="s">
        <v>244</v>
      </c>
      <c r="E101" s="567"/>
      <c r="F101" s="567"/>
      <c r="G101" s="568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6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56" t="s">
        <v>74</v>
      </c>
      <c r="B103" s="557"/>
      <c r="C103" s="557"/>
      <c r="D103" s="557"/>
      <c r="E103" s="557"/>
      <c r="F103" s="557"/>
      <c r="G103" s="557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65" t="s">
        <v>70</v>
      </c>
      <c r="E104" s="565"/>
      <c r="F104" s="565"/>
      <c r="G104" s="566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49">
        <v>84</v>
      </c>
      <c r="B105" s="550"/>
      <c r="C105" s="369"/>
      <c r="D105" s="547" t="s">
        <v>66</v>
      </c>
      <c r="E105" s="547"/>
      <c r="F105" s="547"/>
      <c r="G105" s="548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49">
        <v>844</v>
      </c>
      <c r="B106" s="550"/>
      <c r="C106" s="550"/>
      <c r="D106" s="547" t="s">
        <v>87</v>
      </c>
      <c r="E106" s="547"/>
      <c r="F106" s="547"/>
      <c r="G106" s="548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65" customHeight="1" x14ac:dyDescent="0.25">
      <c r="A107" s="394"/>
      <c r="B107" s="384"/>
      <c r="C107" s="384">
        <v>84432</v>
      </c>
      <c r="D107" s="567" t="s">
        <v>245</v>
      </c>
      <c r="E107" s="567"/>
      <c r="F107" s="567"/>
      <c r="G107" s="568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6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65" customHeight="1" x14ac:dyDescent="0.25">
      <c r="A109" s="556" t="s">
        <v>109</v>
      </c>
      <c r="B109" s="557"/>
      <c r="C109" s="557"/>
      <c r="D109" s="557"/>
      <c r="E109" s="557"/>
      <c r="F109" s="557"/>
      <c r="G109" s="557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47" t="s">
        <v>109</v>
      </c>
      <c r="E110" s="547"/>
      <c r="F110" s="547"/>
      <c r="G110" s="548"/>
      <c r="H110" s="237">
        <f t="shared" ref="H110:H118" si="123">SUM(I110:S110)</f>
        <v>7203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7203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1315044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81532</v>
      </c>
      <c r="Z110" s="241">
        <f t="shared" si="126"/>
        <v>-4020</v>
      </c>
      <c r="AA110" s="241">
        <f t="shared" si="126"/>
        <v>96847</v>
      </c>
      <c r="AB110" s="241">
        <f t="shared" si="126"/>
        <v>1140685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1322247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81532</v>
      </c>
      <c r="AL110" s="241">
        <f t="shared" si="128"/>
        <v>-4020</v>
      </c>
      <c r="AM110" s="241">
        <f t="shared" si="128"/>
        <v>104050</v>
      </c>
      <c r="AN110" s="241">
        <f t="shared" si="128"/>
        <v>1140685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49">
        <v>92</v>
      </c>
      <c r="B111" s="550"/>
      <c r="C111" s="369"/>
      <c r="D111" s="547" t="s">
        <v>110</v>
      </c>
      <c r="E111" s="547"/>
      <c r="F111" s="547"/>
      <c r="G111" s="548"/>
      <c r="H111" s="237">
        <f t="shared" si="123"/>
        <v>7203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7203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1315044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81532</v>
      </c>
      <c r="Z111" s="241">
        <f t="shared" si="126"/>
        <v>-4020</v>
      </c>
      <c r="AA111" s="241">
        <f t="shared" si="126"/>
        <v>96847</v>
      </c>
      <c r="AB111" s="241">
        <f t="shared" si="126"/>
        <v>1140685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1322247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81532</v>
      </c>
      <c r="AL111" s="241">
        <f t="shared" si="128"/>
        <v>-4020</v>
      </c>
      <c r="AM111" s="241">
        <f t="shared" si="128"/>
        <v>104050</v>
      </c>
      <c r="AN111" s="241">
        <f t="shared" si="128"/>
        <v>1140685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49">
        <v>922</v>
      </c>
      <c r="B112" s="550"/>
      <c r="C112" s="550"/>
      <c r="D112" s="547" t="s">
        <v>111</v>
      </c>
      <c r="E112" s="547"/>
      <c r="F112" s="547"/>
      <c r="G112" s="547"/>
      <c r="H112" s="237">
        <f t="shared" si="123"/>
        <v>7203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7203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1315044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81532</v>
      </c>
      <c r="Z112" s="241">
        <f t="shared" si="130"/>
        <v>-4020</v>
      </c>
      <c r="AA112" s="241">
        <f t="shared" si="130"/>
        <v>96847</v>
      </c>
      <c r="AB112" s="241">
        <f t="shared" si="130"/>
        <v>1140685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1322247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81532</v>
      </c>
      <c r="AL112" s="241">
        <f t="shared" si="131"/>
        <v>-4020</v>
      </c>
      <c r="AM112" s="241">
        <f t="shared" si="131"/>
        <v>104050</v>
      </c>
      <c r="AN112" s="241">
        <f t="shared" si="131"/>
        <v>1140685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246</v>
      </c>
      <c r="D113" s="567" t="s">
        <v>247</v>
      </c>
      <c r="E113" s="567"/>
      <c r="F113" s="567"/>
      <c r="G113" s="568"/>
      <c r="H113" s="385">
        <f t="shared" si="123"/>
        <v>7203</v>
      </c>
      <c r="I113" s="55"/>
      <c r="J113" s="308"/>
      <c r="K113" s="424"/>
      <c r="L113" s="423"/>
      <c r="M113" s="323"/>
      <c r="N113" s="324"/>
      <c r="O113" s="324">
        <v>7203</v>
      </c>
      <c r="P113" s="324"/>
      <c r="Q113" s="324"/>
      <c r="R113" s="324"/>
      <c r="S113" s="57"/>
      <c r="T113" s="385">
        <f t="shared" si="125"/>
        <v>1319064</v>
      </c>
      <c r="U113" s="55"/>
      <c r="V113" s="308"/>
      <c r="W113" s="424"/>
      <c r="X113" s="423"/>
      <c r="Y113" s="323">
        <v>81532</v>
      </c>
      <c r="Z113" s="324"/>
      <c r="AA113" s="324">
        <v>96847</v>
      </c>
      <c r="AB113" s="324">
        <f>7373+63077+1073532-2407-890</f>
        <v>1140685</v>
      </c>
      <c r="AC113" s="324"/>
      <c r="AD113" s="324"/>
      <c r="AE113" s="57"/>
      <c r="AF113" s="385">
        <f t="shared" si="127"/>
        <v>1326267</v>
      </c>
      <c r="AG113" s="55"/>
      <c r="AH113" s="308"/>
      <c r="AI113" s="424"/>
      <c r="AJ113" s="423"/>
      <c r="AK113" s="289">
        <f t="shared" ref="AK113:AP113" si="132">M113+Y113</f>
        <v>81532</v>
      </c>
      <c r="AL113" s="56">
        <f t="shared" si="132"/>
        <v>0</v>
      </c>
      <c r="AM113" s="56">
        <f t="shared" si="132"/>
        <v>104050</v>
      </c>
      <c r="AN113" s="56">
        <f t="shared" si="132"/>
        <v>1140685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248</v>
      </c>
      <c r="D114" s="567" t="s">
        <v>249</v>
      </c>
      <c r="E114" s="567"/>
      <c r="F114" s="567"/>
      <c r="G114" s="568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250</v>
      </c>
      <c r="D115" s="567" t="s">
        <v>251</v>
      </c>
      <c r="E115" s="567"/>
      <c r="F115" s="567"/>
      <c r="G115" s="568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252</v>
      </c>
      <c r="D116" s="567" t="s">
        <v>253</v>
      </c>
      <c r="E116" s="567"/>
      <c r="F116" s="567"/>
      <c r="G116" s="568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-4020</v>
      </c>
      <c r="U116" s="425"/>
      <c r="V116" s="56"/>
      <c r="W116" s="289"/>
      <c r="X116" s="425"/>
      <c r="Y116" s="327"/>
      <c r="Z116" s="321">
        <v>-4020</v>
      </c>
      <c r="AA116" s="324"/>
      <c r="AB116" s="324"/>
      <c r="AC116" s="324"/>
      <c r="AD116" s="324"/>
      <c r="AE116" s="57"/>
      <c r="AF116" s="385">
        <f t="shared" si="127"/>
        <v>-4020</v>
      </c>
      <c r="AG116" s="425"/>
      <c r="AH116" s="56"/>
      <c r="AI116" s="289"/>
      <c r="AJ116" s="425"/>
      <c r="AK116" s="441">
        <f>M116+Y116</f>
        <v>0</v>
      </c>
      <c r="AL116" s="56">
        <f t="shared" si="133"/>
        <v>-4020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254</v>
      </c>
      <c r="D117" s="567" t="s">
        <v>255</v>
      </c>
      <c r="E117" s="567"/>
      <c r="F117" s="567"/>
      <c r="G117" s="568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256</v>
      </c>
      <c r="D118" s="567" t="s">
        <v>257</v>
      </c>
      <c r="E118" s="567"/>
      <c r="F118" s="567"/>
      <c r="G118" s="568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366" priority="315">
      <formula>LEN(TRIM(A15))=0</formula>
    </cfRule>
  </conditionalFormatting>
  <conditionalFormatting sqref="I68:S68 I61:O61 Q61:S61 M69">
    <cfRule type="containsBlanks" dxfId="365" priority="314">
      <formula>LEN(TRIM(I61))=0</formula>
    </cfRule>
  </conditionalFormatting>
  <conditionalFormatting sqref="I82:S82">
    <cfRule type="containsBlanks" dxfId="364" priority="312">
      <formula>LEN(TRIM(I82))=0</formula>
    </cfRule>
  </conditionalFormatting>
  <conditionalFormatting sqref="I44:S44">
    <cfRule type="containsBlanks" dxfId="363" priority="271">
      <formula>LEN(TRIM(I44))=0</formula>
    </cfRule>
  </conditionalFormatting>
  <conditionalFormatting sqref="I72:S72">
    <cfRule type="containsBlanks" dxfId="362" priority="310">
      <formula>LEN(TRIM(I72))=0</formula>
    </cfRule>
  </conditionalFormatting>
  <conditionalFormatting sqref="O45:O46">
    <cfRule type="containsBlanks" dxfId="361" priority="268">
      <formula>LEN(TRIM(O45))=0</formula>
    </cfRule>
  </conditionalFormatting>
  <conditionalFormatting sqref="M90">
    <cfRule type="containsBlanks" dxfId="360" priority="225">
      <formula>LEN(TRIM(M90))=0</formula>
    </cfRule>
  </conditionalFormatting>
  <conditionalFormatting sqref="I106:S106">
    <cfRule type="containsBlanks" dxfId="359" priority="297">
      <formula>LEN(TRIM(I106))=0</formula>
    </cfRule>
  </conditionalFormatting>
  <conditionalFormatting sqref="R64">
    <cfRule type="containsBlanks" dxfId="358" priority="256">
      <formula>LEN(TRIM(R64))=0</formula>
    </cfRule>
  </conditionalFormatting>
  <conditionalFormatting sqref="I92:S93 I99:S99">
    <cfRule type="containsBlanks" dxfId="357" priority="294">
      <formula>LEN(TRIM(I92))=0</formula>
    </cfRule>
  </conditionalFormatting>
  <conditionalFormatting sqref="M70:M71">
    <cfRule type="containsBlanks" dxfId="356" priority="253">
      <formula>LEN(TRIM(M70))=0</formula>
    </cfRule>
  </conditionalFormatting>
  <conditionalFormatting sqref="R98">
    <cfRule type="containsBlanks" dxfId="355" priority="212">
      <formula>LEN(TRIM(R98))=0</formula>
    </cfRule>
  </conditionalFormatting>
  <conditionalFormatting sqref="M30">
    <cfRule type="containsBlanks" dxfId="354" priority="290">
      <formula>LEN(TRIM(M30))=0</formula>
    </cfRule>
  </conditionalFormatting>
  <conditionalFormatting sqref="P61">
    <cfRule type="containsBlanks" dxfId="353" priority="289">
      <formula>LEN(TRIM(P61))=0</formula>
    </cfRule>
  </conditionalFormatting>
  <conditionalFormatting sqref="I23:S23">
    <cfRule type="containsBlanks" dxfId="352" priority="288">
      <formula>LEN(TRIM(I23))=0</formula>
    </cfRule>
  </conditionalFormatting>
  <conditionalFormatting sqref="H10:S10">
    <cfRule type="cellIs" dxfId="351" priority="284" operator="notEqual">
      <formula>0</formula>
    </cfRule>
  </conditionalFormatting>
  <conditionalFormatting sqref="A8 H8 T8">
    <cfRule type="cellIs" dxfId="350" priority="283" operator="notEqual">
      <formula>0</formula>
    </cfRule>
  </conditionalFormatting>
  <conditionalFormatting sqref="H10:S10">
    <cfRule type="notContainsBlanks" dxfId="349" priority="282">
      <formula>LEN(TRIM(H10))&gt;0</formula>
    </cfRule>
  </conditionalFormatting>
  <conditionalFormatting sqref="I87:S87">
    <cfRule type="containsBlanks" dxfId="348" priority="281">
      <formula>LEN(TRIM(I87))=0</formula>
    </cfRule>
  </conditionalFormatting>
  <conditionalFormatting sqref="I83:J83">
    <cfRule type="containsBlanks" dxfId="347" priority="238">
      <formula>LEN(TRIM(I83))=0</formula>
    </cfRule>
  </conditionalFormatting>
  <conditionalFormatting sqref="I84:J84">
    <cfRule type="containsBlanks" dxfId="346" priority="235">
      <formula>LEN(TRIM(I84))=0</formula>
    </cfRule>
  </conditionalFormatting>
  <conditionalFormatting sqref="L31 P31:P34 L33">
    <cfRule type="containsBlanks" dxfId="345" priority="277">
      <formula>LEN(TRIM(L31))=0</formula>
    </cfRule>
  </conditionalFormatting>
  <conditionalFormatting sqref="I89:S89">
    <cfRule type="containsBlanks" dxfId="344" priority="232">
      <formula>LEN(TRIM(I89))=0</formula>
    </cfRule>
  </conditionalFormatting>
  <conditionalFormatting sqref="O36:O43">
    <cfRule type="containsBlanks" dxfId="343" priority="274">
      <formula>LEN(TRIM(O36))=0</formula>
    </cfRule>
  </conditionalFormatting>
  <conditionalFormatting sqref="M51:M53">
    <cfRule type="containsBlanks" dxfId="342" priority="265">
      <formula>LEN(TRIM(M51))=0</formula>
    </cfRule>
  </conditionalFormatting>
  <conditionalFormatting sqref="Q73:Q74 Q79:Q80">
    <cfRule type="containsBlanks" dxfId="341" priority="250">
      <formula>LEN(TRIM(Q73))=0</formula>
    </cfRule>
  </conditionalFormatting>
  <conditionalFormatting sqref="Q75:Q77">
    <cfRule type="containsBlanks" dxfId="340" priority="247">
      <formula>LEN(TRIM(Q75))=0</formula>
    </cfRule>
  </conditionalFormatting>
  <conditionalFormatting sqref="Q78">
    <cfRule type="containsBlanks" dxfId="339" priority="244">
      <formula>LEN(TRIM(Q78))=0</formula>
    </cfRule>
  </conditionalFormatting>
  <conditionalFormatting sqref="I85:J85">
    <cfRule type="containsBlanks" dxfId="338" priority="241">
      <formula>LEN(TRIM(I85))=0</formula>
    </cfRule>
  </conditionalFormatting>
  <conditionalFormatting sqref="R94">
    <cfRule type="containsBlanks" dxfId="337" priority="222">
      <formula>LEN(TRIM(R94))=0</formula>
    </cfRule>
  </conditionalFormatting>
  <conditionalFormatting sqref="I95:S95">
    <cfRule type="containsBlanks" dxfId="336" priority="219">
      <formula>LEN(TRIM(I95))=0</formula>
    </cfRule>
  </conditionalFormatting>
  <conditionalFormatting sqref="R96:R97">
    <cfRule type="containsBlanks" dxfId="335" priority="215">
      <formula>LEN(TRIM(R96))=0</formula>
    </cfRule>
  </conditionalFormatting>
  <conditionalFormatting sqref="R100">
    <cfRule type="containsBlanks" dxfId="334" priority="209">
      <formula>LEN(TRIM(R100))=0</formula>
    </cfRule>
  </conditionalFormatting>
  <conditionalFormatting sqref="R101">
    <cfRule type="containsBlanks" dxfId="333" priority="206">
      <formula>LEN(TRIM(R101))=0</formula>
    </cfRule>
  </conditionalFormatting>
  <conditionalFormatting sqref="S107">
    <cfRule type="containsBlanks" dxfId="332" priority="203">
      <formula>LEN(TRIM(S107))=0</formula>
    </cfRule>
  </conditionalFormatting>
  <conditionalFormatting sqref="M113:Q114">
    <cfRule type="containsBlanks" dxfId="331" priority="200">
      <formula>LEN(TRIM(M113))=0</formula>
    </cfRule>
  </conditionalFormatting>
  <conditionalFormatting sqref="M115:Q118">
    <cfRule type="containsBlanks" dxfId="330" priority="197">
      <formula>LEN(TRIM(M115))=0</formula>
    </cfRule>
  </conditionalFormatting>
  <conditionalFormatting sqref="M118:Q118">
    <cfRule type="containsBlanks" dxfId="329" priority="194">
      <formula>LEN(TRIM(M118))=0</formula>
    </cfRule>
  </conditionalFormatting>
  <conditionalFormatting sqref="T10:AE10">
    <cfRule type="cellIs" dxfId="328" priority="182" operator="notEqual">
      <formula>0</formula>
    </cfRule>
  </conditionalFormatting>
  <conditionalFormatting sqref="T10:AE10">
    <cfRule type="notContainsBlanks" dxfId="327" priority="181">
      <formula>LEN(TRIM(T10))&gt;0</formula>
    </cfRule>
  </conditionalFormatting>
  <conditionalFormatting sqref="AF10:AQ10">
    <cfRule type="cellIs" dxfId="326" priority="142" operator="notEqual">
      <formula>0</formula>
    </cfRule>
  </conditionalFormatting>
  <conditionalFormatting sqref="AF10:AQ10">
    <cfRule type="notContainsBlanks" dxfId="325" priority="141">
      <formula>LEN(TRIM(AF10))&gt;0</formula>
    </cfRule>
  </conditionalFormatting>
  <conditionalFormatting sqref="P24:P29">
    <cfRule type="containsBlanks" dxfId="324" priority="106">
      <formula>LEN(TRIM(P24))=0</formula>
    </cfRule>
  </conditionalFormatting>
  <conditionalFormatting sqref="N88">
    <cfRule type="containsBlanks" dxfId="323" priority="98">
      <formula>LEN(TRIM(N88))=0</formula>
    </cfRule>
  </conditionalFormatting>
  <conditionalFormatting sqref="R113:R114">
    <cfRule type="containsBlanks" dxfId="322" priority="97">
      <formula>LEN(TRIM(R113))=0</formula>
    </cfRule>
  </conditionalFormatting>
  <conditionalFormatting sqref="R115:R118">
    <cfRule type="containsBlanks" dxfId="321" priority="96">
      <formula>LEN(TRIM(R115))=0</formula>
    </cfRule>
  </conditionalFormatting>
  <conditionalFormatting sqref="R118">
    <cfRule type="containsBlanks" dxfId="320" priority="95">
      <formula>LEN(TRIM(R118))=0</formula>
    </cfRule>
  </conditionalFormatting>
  <conditionalFormatting sqref="M36:M43">
    <cfRule type="containsBlanks" dxfId="319" priority="94">
      <formula>LEN(TRIM(M36))=0</formula>
    </cfRule>
  </conditionalFormatting>
  <conditionalFormatting sqref="P19:P22">
    <cfRule type="containsBlanks" dxfId="318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17" priority="92">
      <formula>LEN(TRIM(T15))=0</formula>
    </cfRule>
  </conditionalFormatting>
  <conditionalFormatting sqref="U68:AE68 U61:AA61 AC61:AE61 Y69">
    <cfRule type="containsBlanks" dxfId="316" priority="91">
      <formula>LEN(TRIM(U61))=0</formula>
    </cfRule>
  </conditionalFormatting>
  <conditionalFormatting sqref="U82:AE82">
    <cfRule type="containsBlanks" dxfId="315" priority="90">
      <formula>LEN(TRIM(U82))=0</formula>
    </cfRule>
  </conditionalFormatting>
  <conditionalFormatting sqref="U44:AE44">
    <cfRule type="containsBlanks" dxfId="314" priority="80">
      <formula>LEN(TRIM(U44))=0</formula>
    </cfRule>
  </conditionalFormatting>
  <conditionalFormatting sqref="U72:AE72">
    <cfRule type="containsBlanks" dxfId="313" priority="89">
      <formula>LEN(TRIM(U72))=0</formula>
    </cfRule>
  </conditionalFormatting>
  <conditionalFormatting sqref="AA45:AA46">
    <cfRule type="containsBlanks" dxfId="312" priority="79">
      <formula>LEN(TRIM(AA45))=0</formula>
    </cfRule>
  </conditionalFormatting>
  <conditionalFormatting sqref="Y90">
    <cfRule type="containsBlanks" dxfId="311" priority="68">
      <formula>LEN(TRIM(Y90))=0</formula>
    </cfRule>
  </conditionalFormatting>
  <conditionalFormatting sqref="U106:AE106">
    <cfRule type="containsBlanks" dxfId="310" priority="88">
      <formula>LEN(TRIM(U106))=0</formula>
    </cfRule>
  </conditionalFormatting>
  <conditionalFormatting sqref="AD64">
    <cfRule type="containsBlanks" dxfId="309" priority="77">
      <formula>LEN(TRIM(AD64))=0</formula>
    </cfRule>
  </conditionalFormatting>
  <conditionalFormatting sqref="U92:AE93 U99:AE99">
    <cfRule type="containsBlanks" dxfId="308" priority="87">
      <formula>LEN(TRIM(U92))=0</formula>
    </cfRule>
  </conditionalFormatting>
  <conditionalFormatting sqref="Y70:Y71">
    <cfRule type="containsBlanks" dxfId="307" priority="76">
      <formula>LEN(TRIM(Y70))=0</formula>
    </cfRule>
  </conditionalFormatting>
  <conditionalFormatting sqref="AD98">
    <cfRule type="containsBlanks" dxfId="306" priority="64">
      <formula>LEN(TRIM(AD98))=0</formula>
    </cfRule>
  </conditionalFormatting>
  <conditionalFormatting sqref="Y30">
    <cfRule type="containsBlanks" dxfId="305" priority="86">
      <formula>LEN(TRIM(Y30))=0</formula>
    </cfRule>
  </conditionalFormatting>
  <conditionalFormatting sqref="AB61">
    <cfRule type="containsBlanks" dxfId="304" priority="85">
      <formula>LEN(TRIM(AB61))=0</formula>
    </cfRule>
  </conditionalFormatting>
  <conditionalFormatting sqref="U23:AE23">
    <cfRule type="containsBlanks" dxfId="303" priority="84">
      <formula>LEN(TRIM(U23))=0</formula>
    </cfRule>
  </conditionalFormatting>
  <conditionalFormatting sqref="U87:AE87">
    <cfRule type="containsBlanks" dxfId="302" priority="83">
      <formula>LEN(TRIM(U87))=0</formula>
    </cfRule>
  </conditionalFormatting>
  <conditionalFormatting sqref="U83:V83">
    <cfRule type="containsBlanks" dxfId="301" priority="71">
      <formula>LEN(TRIM(U83))=0</formula>
    </cfRule>
  </conditionalFormatting>
  <conditionalFormatting sqref="U84:V84">
    <cfRule type="containsBlanks" dxfId="300" priority="70">
      <formula>LEN(TRIM(U84))=0</formula>
    </cfRule>
  </conditionalFormatting>
  <conditionalFormatting sqref="X31 AB31:AB34 X33">
    <cfRule type="containsBlanks" dxfId="299" priority="82">
      <formula>LEN(TRIM(X31))=0</formula>
    </cfRule>
  </conditionalFormatting>
  <conditionalFormatting sqref="U89:AE89">
    <cfRule type="containsBlanks" dxfId="298" priority="69">
      <formula>LEN(TRIM(U89))=0</formula>
    </cfRule>
  </conditionalFormatting>
  <conditionalFormatting sqref="AA36:AA43">
    <cfRule type="containsBlanks" dxfId="297" priority="81">
      <formula>LEN(TRIM(AA36))=0</formula>
    </cfRule>
  </conditionalFormatting>
  <conditionalFormatting sqref="Y51:Y53">
    <cfRule type="containsBlanks" dxfId="296" priority="78">
      <formula>LEN(TRIM(Y51))=0</formula>
    </cfRule>
  </conditionalFormatting>
  <conditionalFormatting sqref="AC73:AC74 AC79:AC80">
    <cfRule type="containsBlanks" dxfId="295" priority="75">
      <formula>LEN(TRIM(AC73))=0</formula>
    </cfRule>
  </conditionalFormatting>
  <conditionalFormatting sqref="AC75:AC77">
    <cfRule type="containsBlanks" dxfId="294" priority="74">
      <formula>LEN(TRIM(AC75))=0</formula>
    </cfRule>
  </conditionalFormatting>
  <conditionalFormatting sqref="AC78">
    <cfRule type="containsBlanks" dxfId="293" priority="73">
      <formula>LEN(TRIM(AC78))=0</formula>
    </cfRule>
  </conditionalFormatting>
  <conditionalFormatting sqref="U85:V85">
    <cfRule type="containsBlanks" dxfId="292" priority="72">
      <formula>LEN(TRIM(U85))=0</formula>
    </cfRule>
  </conditionalFormatting>
  <conditionalFormatting sqref="AD94">
    <cfRule type="containsBlanks" dxfId="291" priority="67">
      <formula>LEN(TRIM(AD94))=0</formula>
    </cfRule>
  </conditionalFormatting>
  <conditionalFormatting sqref="U95:AE95">
    <cfRule type="containsBlanks" dxfId="290" priority="66">
      <formula>LEN(TRIM(U95))=0</formula>
    </cfRule>
  </conditionalFormatting>
  <conditionalFormatting sqref="AD96:AD97">
    <cfRule type="containsBlanks" dxfId="289" priority="65">
      <formula>LEN(TRIM(AD96))=0</formula>
    </cfRule>
  </conditionalFormatting>
  <conditionalFormatting sqref="AD100">
    <cfRule type="containsBlanks" dxfId="288" priority="63">
      <formula>LEN(TRIM(AD100))=0</formula>
    </cfRule>
  </conditionalFormatting>
  <conditionalFormatting sqref="AD101">
    <cfRule type="containsBlanks" dxfId="287" priority="62">
      <formula>LEN(TRIM(AD101))=0</formula>
    </cfRule>
  </conditionalFormatting>
  <conditionalFormatting sqref="AE107">
    <cfRule type="containsBlanks" dxfId="286" priority="61">
      <formula>LEN(TRIM(AE107))=0</formula>
    </cfRule>
  </conditionalFormatting>
  <conditionalFormatting sqref="Y113:AC114">
    <cfRule type="containsBlanks" dxfId="285" priority="60">
      <formula>LEN(TRIM(Y113))=0</formula>
    </cfRule>
  </conditionalFormatting>
  <conditionalFormatting sqref="Y115:AC118">
    <cfRule type="containsBlanks" dxfId="284" priority="59">
      <formula>LEN(TRIM(Y115))=0</formula>
    </cfRule>
  </conditionalFormatting>
  <conditionalFormatting sqref="Y118:AC118">
    <cfRule type="containsBlanks" dxfId="283" priority="58">
      <formula>LEN(TRIM(Y118))=0</formula>
    </cfRule>
  </conditionalFormatting>
  <conditionalFormatting sqref="AB24:AB29">
    <cfRule type="containsBlanks" dxfId="282" priority="57">
      <formula>LEN(TRIM(AB24))=0</formula>
    </cfRule>
  </conditionalFormatting>
  <conditionalFormatting sqref="Z88">
    <cfRule type="containsBlanks" dxfId="281" priority="56">
      <formula>LEN(TRIM(Z88))=0</formula>
    </cfRule>
  </conditionalFormatting>
  <conditionalFormatting sqref="AD113:AD114">
    <cfRule type="containsBlanks" dxfId="280" priority="55">
      <formula>LEN(TRIM(AD113))=0</formula>
    </cfRule>
  </conditionalFormatting>
  <conditionalFormatting sqref="AD115:AD118">
    <cfRule type="containsBlanks" dxfId="279" priority="54">
      <formula>LEN(TRIM(AD115))=0</formula>
    </cfRule>
  </conditionalFormatting>
  <conditionalFormatting sqref="AD118">
    <cfRule type="containsBlanks" dxfId="278" priority="53">
      <formula>LEN(TRIM(AD118))=0</formula>
    </cfRule>
  </conditionalFormatting>
  <conditionalFormatting sqref="Y36:Y43">
    <cfRule type="containsBlanks" dxfId="277" priority="52">
      <formula>LEN(TRIM(Y36))=0</formula>
    </cfRule>
  </conditionalFormatting>
  <conditionalFormatting sqref="AB19:AB22">
    <cfRule type="containsBlanks" dxfId="276" priority="51">
      <formula>LEN(TRIM(AB19))=0</formula>
    </cfRule>
  </conditionalFormatting>
  <conditionalFormatting sqref="AG30:AJ30 AL30:AQ30 AG50:AQ50 AG15:AQ15 AF112:AQ112 AG35:AQ35 AG57:AQ57 AG18:AL18 AM16:AM17 AM19:AM22 AK58:AK59 AL64:AL66 AK63 AL62 AK54:AK56 AN18:AQ18">
    <cfRule type="containsBlanks" dxfId="275" priority="50">
      <formula>LEN(TRIM(AF15))=0</formula>
    </cfRule>
  </conditionalFormatting>
  <conditionalFormatting sqref="AG68:AQ68 AG61:AM61 AO61:AQ61 AK69">
    <cfRule type="containsBlanks" dxfId="274" priority="49">
      <formula>LEN(TRIM(AG61))=0</formula>
    </cfRule>
  </conditionalFormatting>
  <conditionalFormatting sqref="AG82:AQ82">
    <cfRule type="containsBlanks" dxfId="273" priority="48">
      <formula>LEN(TRIM(AG82))=0</formula>
    </cfRule>
  </conditionalFormatting>
  <conditionalFormatting sqref="AG44:AQ44">
    <cfRule type="containsBlanks" dxfId="272" priority="38">
      <formula>LEN(TRIM(AG44))=0</formula>
    </cfRule>
  </conditionalFormatting>
  <conditionalFormatting sqref="AG72:AQ72">
    <cfRule type="containsBlanks" dxfId="271" priority="47">
      <formula>LEN(TRIM(AG72))=0</formula>
    </cfRule>
  </conditionalFormatting>
  <conditionalFormatting sqref="AM45:AM46">
    <cfRule type="containsBlanks" dxfId="270" priority="37">
      <formula>LEN(TRIM(AM45))=0</formula>
    </cfRule>
  </conditionalFormatting>
  <conditionalFormatting sqref="AK90">
    <cfRule type="containsBlanks" dxfId="269" priority="26">
      <formula>LEN(TRIM(AK90))=0</formula>
    </cfRule>
  </conditionalFormatting>
  <conditionalFormatting sqref="AG106:AQ106">
    <cfRule type="containsBlanks" dxfId="268" priority="46">
      <formula>LEN(TRIM(AG106))=0</formula>
    </cfRule>
  </conditionalFormatting>
  <conditionalFormatting sqref="AP64">
    <cfRule type="containsBlanks" dxfId="267" priority="35">
      <formula>LEN(TRIM(AP64))=0</formula>
    </cfRule>
  </conditionalFormatting>
  <conditionalFormatting sqref="AG92:AQ93 AG99:AQ99">
    <cfRule type="containsBlanks" dxfId="266" priority="45">
      <formula>LEN(TRIM(AG92))=0</formula>
    </cfRule>
  </conditionalFormatting>
  <conditionalFormatting sqref="AK70:AK71">
    <cfRule type="containsBlanks" dxfId="265" priority="34">
      <formula>LEN(TRIM(AK70))=0</formula>
    </cfRule>
  </conditionalFormatting>
  <conditionalFormatting sqref="AP98">
    <cfRule type="containsBlanks" dxfId="264" priority="22">
      <formula>LEN(TRIM(AP98))=0</formula>
    </cfRule>
  </conditionalFormatting>
  <conditionalFormatting sqref="AK30">
    <cfRule type="containsBlanks" dxfId="263" priority="44">
      <formula>LEN(TRIM(AK30))=0</formula>
    </cfRule>
  </conditionalFormatting>
  <conditionalFormatting sqref="AN61">
    <cfRule type="containsBlanks" dxfId="262" priority="43">
      <formula>LEN(TRIM(AN61))=0</formula>
    </cfRule>
  </conditionalFormatting>
  <conditionalFormatting sqref="AG23:AQ23">
    <cfRule type="containsBlanks" dxfId="261" priority="42">
      <formula>LEN(TRIM(AG23))=0</formula>
    </cfRule>
  </conditionalFormatting>
  <conditionalFormatting sqref="AG87:AQ87">
    <cfRule type="containsBlanks" dxfId="260" priority="41">
      <formula>LEN(TRIM(AG87))=0</formula>
    </cfRule>
  </conditionalFormatting>
  <conditionalFormatting sqref="AG83:AH83">
    <cfRule type="containsBlanks" dxfId="259" priority="29">
      <formula>LEN(TRIM(AG83))=0</formula>
    </cfRule>
  </conditionalFormatting>
  <conditionalFormatting sqref="AG84:AH84">
    <cfRule type="containsBlanks" dxfId="258" priority="28">
      <formula>LEN(TRIM(AG84))=0</formula>
    </cfRule>
  </conditionalFormatting>
  <conditionalFormatting sqref="AJ31 AN31:AN34 AJ33">
    <cfRule type="containsBlanks" dxfId="257" priority="40">
      <formula>LEN(TRIM(AJ31))=0</formula>
    </cfRule>
  </conditionalFormatting>
  <conditionalFormatting sqref="AG89:AQ89">
    <cfRule type="containsBlanks" dxfId="256" priority="27">
      <formula>LEN(TRIM(AG89))=0</formula>
    </cfRule>
  </conditionalFormatting>
  <conditionalFormatting sqref="AM36:AM43">
    <cfRule type="containsBlanks" dxfId="255" priority="39">
      <formula>LEN(TRIM(AM36))=0</formula>
    </cfRule>
  </conditionalFormatting>
  <conditionalFormatting sqref="AK51:AK53">
    <cfRule type="containsBlanks" dxfId="254" priority="36">
      <formula>LEN(TRIM(AK51))=0</formula>
    </cfRule>
  </conditionalFormatting>
  <conditionalFormatting sqref="AO73:AO74 AO79:AO80">
    <cfRule type="containsBlanks" dxfId="253" priority="33">
      <formula>LEN(TRIM(AO73))=0</formula>
    </cfRule>
  </conditionalFormatting>
  <conditionalFormatting sqref="AO75:AO77">
    <cfRule type="containsBlanks" dxfId="252" priority="32">
      <formula>LEN(TRIM(AO75))=0</formula>
    </cfRule>
  </conditionalFormatting>
  <conditionalFormatting sqref="AO78">
    <cfRule type="containsBlanks" dxfId="251" priority="31">
      <formula>LEN(TRIM(AO78))=0</formula>
    </cfRule>
  </conditionalFormatting>
  <conditionalFormatting sqref="AG85:AH85">
    <cfRule type="containsBlanks" dxfId="250" priority="30">
      <formula>LEN(TRIM(AG85))=0</formula>
    </cfRule>
  </conditionalFormatting>
  <conditionalFormatting sqref="AP94">
    <cfRule type="containsBlanks" dxfId="249" priority="25">
      <formula>LEN(TRIM(AP94))=0</formula>
    </cfRule>
  </conditionalFormatting>
  <conditionalFormatting sqref="AG95:AQ95">
    <cfRule type="containsBlanks" dxfId="248" priority="24">
      <formula>LEN(TRIM(AG95))=0</formula>
    </cfRule>
  </conditionalFormatting>
  <conditionalFormatting sqref="AP96:AP97">
    <cfRule type="containsBlanks" dxfId="247" priority="23">
      <formula>LEN(TRIM(AP96))=0</formula>
    </cfRule>
  </conditionalFormatting>
  <conditionalFormatting sqref="AP100">
    <cfRule type="containsBlanks" dxfId="246" priority="21">
      <formula>LEN(TRIM(AP100))=0</formula>
    </cfRule>
  </conditionalFormatting>
  <conditionalFormatting sqref="AP101">
    <cfRule type="containsBlanks" dxfId="245" priority="20">
      <formula>LEN(TRIM(AP101))=0</formula>
    </cfRule>
  </conditionalFormatting>
  <conditionalFormatting sqref="AQ107">
    <cfRule type="containsBlanks" dxfId="244" priority="19">
      <formula>LEN(TRIM(AQ107))=0</formula>
    </cfRule>
  </conditionalFormatting>
  <conditionalFormatting sqref="AK113:AO114">
    <cfRule type="containsBlanks" dxfId="243" priority="18">
      <formula>LEN(TRIM(AK113))=0</formula>
    </cfRule>
  </conditionalFormatting>
  <conditionalFormatting sqref="AK115:AO118">
    <cfRule type="containsBlanks" dxfId="242" priority="17">
      <formula>LEN(TRIM(AK115))=0</formula>
    </cfRule>
  </conditionalFormatting>
  <conditionalFormatting sqref="AK118:AO118">
    <cfRule type="containsBlanks" dxfId="241" priority="16">
      <formula>LEN(TRIM(AK118))=0</formula>
    </cfRule>
  </conditionalFormatting>
  <conditionalFormatting sqref="AN24:AN29">
    <cfRule type="containsBlanks" dxfId="240" priority="15">
      <formula>LEN(TRIM(AN24))=0</formula>
    </cfRule>
  </conditionalFormatting>
  <conditionalFormatting sqref="AL88">
    <cfRule type="containsBlanks" dxfId="239" priority="14">
      <formula>LEN(TRIM(AL88))=0</formula>
    </cfRule>
  </conditionalFormatting>
  <conditionalFormatting sqref="AP113:AP114">
    <cfRule type="containsBlanks" dxfId="238" priority="13">
      <formula>LEN(TRIM(AP113))=0</formula>
    </cfRule>
  </conditionalFormatting>
  <conditionalFormatting sqref="AP115:AP118">
    <cfRule type="containsBlanks" dxfId="237" priority="12">
      <formula>LEN(TRIM(AP115))=0</formula>
    </cfRule>
  </conditionalFormatting>
  <conditionalFormatting sqref="AP118">
    <cfRule type="containsBlanks" dxfId="236" priority="11">
      <formula>LEN(TRIM(AP118))=0</formula>
    </cfRule>
  </conditionalFormatting>
  <conditionalFormatting sqref="AK36:AK43">
    <cfRule type="containsBlanks" dxfId="235" priority="10">
      <formula>LEN(TRIM(AK36))=0</formula>
    </cfRule>
  </conditionalFormatting>
  <conditionalFormatting sqref="AN19:AN22">
    <cfRule type="containsBlanks" dxfId="234" priority="9">
      <formula>LEN(TRIM(AN19))=0</formula>
    </cfRule>
  </conditionalFormatting>
  <conditionalFormatting sqref="K36:K37">
    <cfRule type="containsBlanks" dxfId="233" priority="8">
      <formula>LEN(TRIM(K36))=0</formula>
    </cfRule>
  </conditionalFormatting>
  <conditionalFormatting sqref="W36:W37">
    <cfRule type="containsBlanks" dxfId="232" priority="7">
      <formula>LEN(TRIM(W36))=0</formula>
    </cfRule>
  </conditionalFormatting>
  <conditionalFormatting sqref="AI36:AI37">
    <cfRule type="containsBlanks" dxfId="231" priority="6">
      <formula>LEN(TRIM(AI36))=0</formula>
    </cfRule>
  </conditionalFormatting>
  <conditionalFormatting sqref="O47:O48">
    <cfRule type="containsBlanks" dxfId="230" priority="5">
      <formula>LEN(TRIM(O47))=0</formula>
    </cfRule>
  </conditionalFormatting>
  <conditionalFormatting sqref="AA47:AA48">
    <cfRule type="containsBlanks" dxfId="229" priority="4">
      <formula>LEN(TRIM(AA47))=0</formula>
    </cfRule>
  </conditionalFormatting>
  <conditionalFormatting sqref="AM47:AM48">
    <cfRule type="containsBlanks" dxfId="228" priority="3">
      <formula>LEN(TRIM(AM47))=0</formula>
    </cfRule>
  </conditionalFormatting>
  <conditionalFormatting sqref="W47:W48">
    <cfRule type="containsBlanks" dxfId="227" priority="2">
      <formula>LEN(TRIM(W47))=0</formula>
    </cfRule>
  </conditionalFormatting>
  <conditionalFormatting sqref="AM18">
    <cfRule type="containsBlanks" dxfId="226" priority="1">
      <formula>LEN(TRIM(AM18))=0</formula>
    </cfRule>
  </conditionalFormatting>
  <dataValidations count="2">
    <dataValidation allowBlank="1" showInputMessage="1" showErrorMessage="1" promptTitle="MANJAK PRIHODA" prompt="_x000a_Unos sa negativnim predznakom (-)" sqref="U116:AE118 I116:S118 AG116:AK118 AM116:AQ118 AL117:AL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93"/>
  <sheetViews>
    <sheetView showGridLines="0" view="pageBreakPreview" zoomScale="80" zoomScaleNormal="80" zoomScaleSheetLayoutView="80" workbookViewId="0">
      <pane xSplit="7" ySplit="14" topLeftCell="AG21" activePane="bottomRight" state="frozen"/>
      <selection activeCell="A31" sqref="A31"/>
      <selection pane="topRight" activeCell="A31" sqref="A31"/>
      <selection pane="bottomLeft" activeCell="A31" sqref="A31"/>
      <selection pane="bottomRight" activeCell="AO218" sqref="AO218"/>
    </sheetView>
  </sheetViews>
  <sheetFormatPr defaultColWidth="9.28515625" defaultRowHeight="0" customHeight="1" zeroHeight="1" x14ac:dyDescent="0.25"/>
  <cols>
    <col min="1" max="1" width="2.42578125" style="33" customWidth="1"/>
    <col min="2" max="2" width="3.5703125" style="33" customWidth="1"/>
    <col min="3" max="3" width="5.28515625" style="33" customWidth="1"/>
    <col min="4" max="4" width="10.5703125" style="1" customWidth="1"/>
    <col min="5" max="5" width="0.7109375" style="1" customWidth="1"/>
    <col min="6" max="6" width="13.71093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28515625" style="108" customWidth="1"/>
    <col min="50" max="67" width="9.28515625" style="108"/>
    <col min="68" max="136" width="9.28515625" style="89"/>
    <col min="137" max="16384" width="9.28515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17" t="s">
        <v>37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17" t="s">
        <v>39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20" t="s">
        <v>105</v>
      </c>
      <c r="J7" s="621" t="s">
        <v>105</v>
      </c>
      <c r="K7" s="622"/>
      <c r="L7" s="620" t="s">
        <v>106</v>
      </c>
      <c r="M7" s="621"/>
      <c r="N7" s="621"/>
      <c r="O7" s="621"/>
      <c r="P7" s="621"/>
      <c r="Q7" s="621"/>
      <c r="R7" s="621"/>
      <c r="S7" s="622"/>
      <c r="T7" s="249"/>
      <c r="U7" s="620" t="s">
        <v>105</v>
      </c>
      <c r="V7" s="621" t="s">
        <v>105</v>
      </c>
      <c r="W7" s="622"/>
      <c r="X7" s="620" t="s">
        <v>106</v>
      </c>
      <c r="Y7" s="621"/>
      <c r="Z7" s="621"/>
      <c r="AA7" s="621"/>
      <c r="AB7" s="621"/>
      <c r="AC7" s="621"/>
      <c r="AD7" s="621"/>
      <c r="AE7" s="622"/>
      <c r="AF7" s="249"/>
      <c r="AG7" s="535" t="s">
        <v>105</v>
      </c>
      <c r="AH7" s="536" t="s">
        <v>105</v>
      </c>
      <c r="AI7" s="537"/>
      <c r="AJ7" s="535" t="s">
        <v>106</v>
      </c>
      <c r="AK7" s="536"/>
      <c r="AL7" s="536"/>
      <c r="AM7" s="536"/>
      <c r="AN7" s="536"/>
      <c r="AO7" s="536"/>
      <c r="AP7" s="536"/>
      <c r="AQ7" s="537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3" t="s">
        <v>47</v>
      </c>
      <c r="B8" s="624"/>
      <c r="C8" s="624"/>
      <c r="D8" s="624" t="s">
        <v>40</v>
      </c>
      <c r="E8" s="624"/>
      <c r="F8" s="624"/>
      <c r="G8" s="627"/>
      <c r="H8" s="629" t="str">
        <f>'1. Sažetak'!G20</f>
        <v>PLAN 
2019.</v>
      </c>
      <c r="I8" s="293" t="s">
        <v>139</v>
      </c>
      <c r="J8" s="115" t="s">
        <v>93</v>
      </c>
      <c r="K8" s="291" t="s">
        <v>140</v>
      </c>
      <c r="L8" s="335" t="s">
        <v>285</v>
      </c>
      <c r="M8" s="336" t="s">
        <v>79</v>
      </c>
      <c r="N8" s="336" t="s">
        <v>41</v>
      </c>
      <c r="O8" s="336" t="s">
        <v>142</v>
      </c>
      <c r="P8" s="336" t="s">
        <v>286</v>
      </c>
      <c r="Q8" s="336" t="s">
        <v>42</v>
      </c>
      <c r="R8" s="336" t="s">
        <v>43</v>
      </c>
      <c r="S8" s="337" t="s">
        <v>44</v>
      </c>
      <c r="T8" s="538" t="str">
        <f>'1. Sažetak'!H20</f>
        <v>POVEĆANJE / SMANJENJE</v>
      </c>
      <c r="U8" s="293" t="s">
        <v>139</v>
      </c>
      <c r="V8" s="115" t="s">
        <v>93</v>
      </c>
      <c r="W8" s="291" t="s">
        <v>140</v>
      </c>
      <c r="X8" s="335" t="s">
        <v>285</v>
      </c>
      <c r="Y8" s="336" t="s">
        <v>79</v>
      </c>
      <c r="Z8" s="336" t="s">
        <v>41</v>
      </c>
      <c r="AA8" s="336" t="s">
        <v>142</v>
      </c>
      <c r="AB8" s="336" t="s">
        <v>286</v>
      </c>
      <c r="AC8" s="336" t="s">
        <v>42</v>
      </c>
      <c r="AD8" s="336" t="s">
        <v>43</v>
      </c>
      <c r="AE8" s="337" t="s">
        <v>44</v>
      </c>
      <c r="AF8" s="533" t="str">
        <f>'1. Sažetak'!I20</f>
        <v>I. IZMJENA I DOPUNA 
PLANA 2019.</v>
      </c>
      <c r="AG8" s="332" t="s">
        <v>139</v>
      </c>
      <c r="AH8" s="333" t="s">
        <v>93</v>
      </c>
      <c r="AI8" s="334" t="s">
        <v>140</v>
      </c>
      <c r="AJ8" s="335" t="s">
        <v>285</v>
      </c>
      <c r="AK8" s="336" t="s">
        <v>79</v>
      </c>
      <c r="AL8" s="336" t="s">
        <v>41</v>
      </c>
      <c r="AM8" s="336" t="s">
        <v>142</v>
      </c>
      <c r="AN8" s="336" t="s">
        <v>286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25"/>
      <c r="B9" s="626"/>
      <c r="C9" s="626"/>
      <c r="D9" s="626"/>
      <c r="E9" s="626"/>
      <c r="F9" s="626"/>
      <c r="G9" s="628"/>
      <c r="H9" s="630"/>
      <c r="I9" s="112" t="s">
        <v>98</v>
      </c>
      <c r="J9" s="116" t="s">
        <v>97</v>
      </c>
      <c r="K9" s="114" t="s">
        <v>100</v>
      </c>
      <c r="L9" s="294" t="s">
        <v>99</v>
      </c>
      <c r="M9" s="113" t="s">
        <v>107</v>
      </c>
      <c r="N9" s="113" t="s">
        <v>101</v>
      </c>
      <c r="O9" s="113" t="s">
        <v>100</v>
      </c>
      <c r="P9" s="113" t="s">
        <v>99</v>
      </c>
      <c r="Q9" s="113" t="s">
        <v>102</v>
      </c>
      <c r="R9" s="113" t="s">
        <v>104</v>
      </c>
      <c r="S9" s="114" t="s">
        <v>103</v>
      </c>
      <c r="T9" s="539"/>
      <c r="U9" s="112" t="s">
        <v>98</v>
      </c>
      <c r="V9" s="116" t="s">
        <v>97</v>
      </c>
      <c r="W9" s="114" t="s">
        <v>100</v>
      </c>
      <c r="X9" s="294" t="s">
        <v>99</v>
      </c>
      <c r="Y9" s="113" t="s">
        <v>107</v>
      </c>
      <c r="Z9" s="113" t="s">
        <v>101</v>
      </c>
      <c r="AA9" s="113" t="s">
        <v>100</v>
      </c>
      <c r="AB9" s="113" t="s">
        <v>99</v>
      </c>
      <c r="AC9" s="113" t="s">
        <v>102</v>
      </c>
      <c r="AD9" s="113" t="s">
        <v>104</v>
      </c>
      <c r="AE9" s="114" t="s">
        <v>103</v>
      </c>
      <c r="AF9" s="534"/>
      <c r="AG9" s="338" t="s">
        <v>98</v>
      </c>
      <c r="AH9" s="339" t="s">
        <v>97</v>
      </c>
      <c r="AI9" s="340" t="s">
        <v>100</v>
      </c>
      <c r="AJ9" s="341" t="s">
        <v>99</v>
      </c>
      <c r="AK9" s="342" t="s">
        <v>107</v>
      </c>
      <c r="AL9" s="342" t="s">
        <v>101</v>
      </c>
      <c r="AM9" s="342" t="s">
        <v>100</v>
      </c>
      <c r="AN9" s="342" t="s">
        <v>99</v>
      </c>
      <c r="AO9" s="342" t="s">
        <v>102</v>
      </c>
      <c r="AP9" s="342" t="s">
        <v>104</v>
      </c>
      <c r="AQ9" s="340" t="s">
        <v>103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45">
        <v>1</v>
      </c>
      <c r="B10" s="646"/>
      <c r="C10" s="646"/>
      <c r="D10" s="646"/>
      <c r="E10" s="646"/>
      <c r="F10" s="646"/>
      <c r="G10" s="646"/>
      <c r="H10" s="100" t="s">
        <v>143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143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143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06"/>
      <c r="B11" s="607"/>
      <c r="C11" s="607"/>
      <c r="D11" s="607"/>
      <c r="E11" s="607"/>
      <c r="F11" s="607"/>
      <c r="G11" s="608"/>
      <c r="H11" s="161"/>
      <c r="I11" s="595">
        <f>SUM(I12:K12)</f>
        <v>3098800</v>
      </c>
      <c r="J11" s="596">
        <f>SUM(J12:L12)</f>
        <v>10711378</v>
      </c>
      <c r="K11" s="597"/>
      <c r="L11" s="296">
        <f>L12</f>
        <v>7612578</v>
      </c>
      <c r="M11" s="596">
        <f>SUM(M12:S12)</f>
        <v>7359745</v>
      </c>
      <c r="N11" s="596"/>
      <c r="O11" s="596"/>
      <c r="P11" s="596"/>
      <c r="Q11" s="596"/>
      <c r="R11" s="596"/>
      <c r="S11" s="597"/>
      <c r="T11" s="251"/>
      <c r="U11" s="595">
        <f>SUM(U12:W12)</f>
        <v>-65000</v>
      </c>
      <c r="V11" s="596">
        <f>SUM(V12:X12)</f>
        <v>-65000</v>
      </c>
      <c r="W11" s="597"/>
      <c r="X11" s="296">
        <f>X12</f>
        <v>0</v>
      </c>
      <c r="Y11" s="596">
        <f>SUM(Y12:AE12)</f>
        <v>289759</v>
      </c>
      <c r="Z11" s="596"/>
      <c r="AA11" s="596"/>
      <c r="AB11" s="596"/>
      <c r="AC11" s="596"/>
      <c r="AD11" s="596"/>
      <c r="AE11" s="597"/>
      <c r="AF11" s="257"/>
      <c r="AG11" s="526">
        <f>SUM(AG12:AI12)</f>
        <v>3033800</v>
      </c>
      <c r="AH11" s="527">
        <f>SUM(AH12:AJ12)</f>
        <v>10646378</v>
      </c>
      <c r="AI11" s="528"/>
      <c r="AJ11" s="349">
        <f>AJ12</f>
        <v>7612578</v>
      </c>
      <c r="AK11" s="527">
        <f>SUM(AK12:AQ12)</f>
        <v>7649504</v>
      </c>
      <c r="AL11" s="527"/>
      <c r="AM11" s="527"/>
      <c r="AN11" s="527"/>
      <c r="AO11" s="527"/>
      <c r="AP11" s="527"/>
      <c r="AQ11" s="528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47" t="str">
        <f>'1. Sažetak'!B6:E6</f>
        <v>SREDNJA ŠKOLA IVANEC</v>
      </c>
      <c r="C12" s="647"/>
      <c r="D12" s="647"/>
      <c r="E12" s="647"/>
      <c r="F12" s="647"/>
      <c r="G12" s="647"/>
      <c r="H12" s="126">
        <f>SUM(I12:S12)</f>
        <v>18071123</v>
      </c>
      <c r="I12" s="127">
        <f t="shared" ref="I12:S12" si="0">I168+I101+I16+I205</f>
        <v>0</v>
      </c>
      <c r="J12" s="282">
        <f t="shared" si="0"/>
        <v>3098800</v>
      </c>
      <c r="K12" s="297">
        <f t="shared" si="0"/>
        <v>0</v>
      </c>
      <c r="L12" s="297">
        <f t="shared" si="0"/>
        <v>7612578</v>
      </c>
      <c r="M12" s="129">
        <f t="shared" si="0"/>
        <v>325000</v>
      </c>
      <c r="N12" s="130">
        <f t="shared" si="0"/>
        <v>25000</v>
      </c>
      <c r="O12" s="130">
        <f t="shared" si="0"/>
        <v>4653862</v>
      </c>
      <c r="P12" s="130">
        <f>P168+P101+P16+P205+P88</f>
        <v>2299083</v>
      </c>
      <c r="Q12" s="130">
        <f t="shared" si="0"/>
        <v>55000</v>
      </c>
      <c r="R12" s="130">
        <f t="shared" si="0"/>
        <v>1800</v>
      </c>
      <c r="S12" s="128">
        <f t="shared" si="0"/>
        <v>0</v>
      </c>
      <c r="T12" s="252">
        <f>SUM(U12:AE12)</f>
        <v>224759</v>
      </c>
      <c r="U12" s="127">
        <f t="shared" ref="U12:Z12" si="1">U168+U101+U16+U205</f>
        <v>0</v>
      </c>
      <c r="V12" s="282">
        <f t="shared" si="1"/>
        <v>-65000</v>
      </c>
      <c r="W12" s="128">
        <f t="shared" si="1"/>
        <v>0</v>
      </c>
      <c r="X12" s="297">
        <f t="shared" si="1"/>
        <v>0</v>
      </c>
      <c r="Y12" s="129">
        <f t="shared" si="1"/>
        <v>143532</v>
      </c>
      <c r="Z12" s="130">
        <f t="shared" si="1"/>
        <v>0</v>
      </c>
      <c r="AA12" s="130">
        <f>AA16+AA101+AA168+AA205</f>
        <v>74576</v>
      </c>
      <c r="AB12" s="130">
        <f>AB16+AB101+AB168+AB205</f>
        <v>71251</v>
      </c>
      <c r="AC12" s="130">
        <f>AC168+AC101+AC16+AC205</f>
        <v>0</v>
      </c>
      <c r="AD12" s="130">
        <f>AD168+AD101+AD16+AD205</f>
        <v>400</v>
      </c>
      <c r="AE12" s="128">
        <f>AE168+AE101+AE16+AE205</f>
        <v>0</v>
      </c>
      <c r="AF12" s="258">
        <f>SUM(AG12:AQ12)</f>
        <v>18295882</v>
      </c>
      <c r="AG12" s="450">
        <f t="shared" ref="AG12:AL12" si="2">AG168+AG101+AG16+AG205</f>
        <v>0</v>
      </c>
      <c r="AH12" s="451">
        <f t="shared" si="2"/>
        <v>3033800</v>
      </c>
      <c r="AI12" s="452">
        <f t="shared" si="2"/>
        <v>0</v>
      </c>
      <c r="AJ12" s="453">
        <f t="shared" si="2"/>
        <v>7612578</v>
      </c>
      <c r="AK12" s="454">
        <f t="shared" si="2"/>
        <v>468532</v>
      </c>
      <c r="AL12" s="455">
        <f t="shared" si="2"/>
        <v>25000</v>
      </c>
      <c r="AM12" s="130">
        <f>AM16+AM101+AM168+AM205</f>
        <v>4728438</v>
      </c>
      <c r="AN12" s="130">
        <f>AN16+AN101+AN168+AN205</f>
        <v>2370334</v>
      </c>
      <c r="AO12" s="455">
        <f>AO168+AO101+AO16+AO205</f>
        <v>55000</v>
      </c>
      <c r="AP12" s="455">
        <f>AP168+AP101+AP16+AP205</f>
        <v>2200</v>
      </c>
      <c r="AQ12" s="452">
        <f>AQ168+AQ101+AQ16+AQ205</f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5" x14ac:dyDescent="0.25">
      <c r="A13" s="631" t="s">
        <v>82</v>
      </c>
      <c r="B13" s="632"/>
      <c r="C13" s="632"/>
      <c r="D13" s="632"/>
      <c r="E13" s="632"/>
      <c r="F13" s="632"/>
      <c r="G13" s="633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6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34" t="s">
        <v>72</v>
      </c>
      <c r="B15" s="635"/>
      <c r="C15" s="635"/>
      <c r="D15" s="635"/>
      <c r="E15" s="635"/>
      <c r="F15" s="635"/>
      <c r="G15" s="635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13" t="s">
        <v>95</v>
      </c>
      <c r="B16" s="614"/>
      <c r="C16" s="614"/>
      <c r="D16" s="611" t="s">
        <v>96</v>
      </c>
      <c r="E16" s="611"/>
      <c r="F16" s="611"/>
      <c r="G16" s="612"/>
      <c r="H16" s="97">
        <f>SUM(I16:S16)</f>
        <v>8876405</v>
      </c>
      <c r="I16" s="98">
        <f>I17+I75</f>
        <v>0</v>
      </c>
      <c r="J16" s="284">
        <f>J17+J46+J75+J88</f>
        <v>2050000</v>
      </c>
      <c r="K16" s="122">
        <f>K46+K75</f>
        <v>0</v>
      </c>
      <c r="L16" s="299">
        <f>L46+L75</f>
        <v>0</v>
      </c>
      <c r="M16" s="119">
        <f>M46+M75</f>
        <v>0</v>
      </c>
      <c r="N16" s="99">
        <f>N46+N75</f>
        <v>0</v>
      </c>
      <c r="O16" s="99">
        <f>O17+O46+O75+O88</f>
        <v>4653862</v>
      </c>
      <c r="P16" s="99">
        <f>P17</f>
        <v>2172543</v>
      </c>
      <c r="Q16" s="99">
        <f>Q46+Q75</f>
        <v>0</v>
      </c>
      <c r="R16" s="99">
        <f>R46+R75</f>
        <v>0</v>
      </c>
      <c r="S16" s="122">
        <f>S46+S75</f>
        <v>0</v>
      </c>
      <c r="T16" s="246">
        <f>SUM(U16:AE16)</f>
        <v>17190</v>
      </c>
      <c r="U16" s="98">
        <f>U46+U75+U17</f>
        <v>0</v>
      </c>
      <c r="V16" s="98">
        <f>V46+V75+V17</f>
        <v>-65000</v>
      </c>
      <c r="W16" s="99">
        <f>W17+W46+W75+W88</f>
        <v>0</v>
      </c>
      <c r="X16" s="99">
        <f>X17+X46+X75+X88</f>
        <v>0</v>
      </c>
      <c r="Y16" s="98">
        <f>Y46+Y75+Y17</f>
        <v>0</v>
      </c>
      <c r="Z16" s="98">
        <f>Z46+Z75+Z17</f>
        <v>0</v>
      </c>
      <c r="AA16" s="98">
        <f>AA17+AA46+AA75+AA88</f>
        <v>74576</v>
      </c>
      <c r="AB16" s="98">
        <f>AB46+AB75+AB17</f>
        <v>7614</v>
      </c>
      <c r="AC16" s="98">
        <f>AC46+AC75+AC17</f>
        <v>0</v>
      </c>
      <c r="AD16" s="98">
        <f>AD46+AD75+AD17</f>
        <v>0</v>
      </c>
      <c r="AE16" s="98">
        <f>AE46+AE75+AE17</f>
        <v>0</v>
      </c>
      <c r="AF16" s="260">
        <f>SUM(AG16:AQ16)</f>
        <v>8898135</v>
      </c>
      <c r="AG16" s="462">
        <f t="shared" ref="AG16:AL16" si="3">AG46+AG75+AG17</f>
        <v>0</v>
      </c>
      <c r="AH16" s="462">
        <f t="shared" si="3"/>
        <v>1985000</v>
      </c>
      <c r="AI16" s="462">
        <f t="shared" si="3"/>
        <v>0</v>
      </c>
      <c r="AJ16" s="462">
        <f t="shared" si="3"/>
        <v>0</v>
      </c>
      <c r="AK16" s="462">
        <f t="shared" si="3"/>
        <v>0</v>
      </c>
      <c r="AL16" s="462">
        <f t="shared" si="3"/>
        <v>0</v>
      </c>
      <c r="AM16" s="98">
        <f>AM17+AM46+AM75+AM88</f>
        <v>4728438</v>
      </c>
      <c r="AN16" s="462">
        <f>AN17+AN46+AN75+AN88</f>
        <v>2184697</v>
      </c>
      <c r="AO16" s="462">
        <f>AO46+AO75+AO17</f>
        <v>0</v>
      </c>
      <c r="AP16" s="462">
        <f>AP46+AP75+AP17</f>
        <v>0</v>
      </c>
      <c r="AQ16" s="462">
        <f>AQ46+AQ75+AQ17</f>
        <v>0</v>
      </c>
      <c r="AR16" s="206"/>
      <c r="AS16" s="438"/>
      <c r="AT16" s="584" t="s">
        <v>128</v>
      </c>
      <c r="AU16" s="584"/>
      <c r="AV16" s="584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9" t="s">
        <v>278</v>
      </c>
      <c r="B17" s="590"/>
      <c r="C17" s="590"/>
      <c r="D17" s="580" t="s">
        <v>279</v>
      </c>
      <c r="E17" s="580"/>
      <c r="F17" s="580"/>
      <c r="G17" s="581"/>
      <c r="H17" s="83">
        <f>SUM(I17:S17)</f>
        <v>8722398</v>
      </c>
      <c r="I17" s="84">
        <f>I18+I35</f>
        <v>0</v>
      </c>
      <c r="J17" s="84">
        <f t="shared" ref="J17:S17" si="4">J18+J35</f>
        <v>2050000</v>
      </c>
      <c r="K17" s="84">
        <f t="shared" si="4"/>
        <v>0</v>
      </c>
      <c r="L17" s="84">
        <f t="shared" si="4"/>
        <v>0</v>
      </c>
      <c r="M17" s="84">
        <f t="shared" si="4"/>
        <v>0</v>
      </c>
      <c r="N17" s="84">
        <f t="shared" si="4"/>
        <v>0</v>
      </c>
      <c r="O17" s="84">
        <f t="shared" si="4"/>
        <v>4499855</v>
      </c>
      <c r="P17" s="84">
        <f t="shared" si="4"/>
        <v>2172543</v>
      </c>
      <c r="Q17" s="84">
        <f t="shared" si="4"/>
        <v>0</v>
      </c>
      <c r="R17" s="84">
        <f t="shared" si="4"/>
        <v>0</v>
      </c>
      <c r="S17" s="84">
        <f t="shared" si="4"/>
        <v>0</v>
      </c>
      <c r="T17" s="245">
        <f t="shared" ref="T17:T26" si="5">SUM(U17:AE17)</f>
        <v>-65000</v>
      </c>
      <c r="U17" s="84">
        <f>U18+U35</f>
        <v>0</v>
      </c>
      <c r="V17" s="285">
        <f>V18+V35</f>
        <v>-65000</v>
      </c>
      <c r="W17" s="86">
        <f t="shared" ref="W17:AE17" si="6">W18+W35</f>
        <v>0</v>
      </c>
      <c r="X17" s="300">
        <f t="shared" si="6"/>
        <v>0</v>
      </c>
      <c r="Y17" s="120">
        <f t="shared" si="6"/>
        <v>0</v>
      </c>
      <c r="Z17" s="85">
        <f t="shared" si="6"/>
        <v>0</v>
      </c>
      <c r="AA17" s="85">
        <f t="shared" si="6"/>
        <v>0</v>
      </c>
      <c r="AB17" s="85">
        <f t="shared" si="6"/>
        <v>0</v>
      </c>
      <c r="AC17" s="85">
        <f t="shared" si="6"/>
        <v>0</v>
      </c>
      <c r="AD17" s="85">
        <f t="shared" si="6"/>
        <v>0</v>
      </c>
      <c r="AE17" s="86">
        <f t="shared" si="6"/>
        <v>0</v>
      </c>
      <c r="AF17" s="261">
        <f>SUM(AG17:AQ17)</f>
        <v>8657398</v>
      </c>
      <c r="AG17" s="84">
        <f>AG18+AG35</f>
        <v>0</v>
      </c>
      <c r="AH17" s="285">
        <f>AH18+AH35</f>
        <v>1985000</v>
      </c>
      <c r="AI17" s="86">
        <f>AI18+AI35</f>
        <v>0</v>
      </c>
      <c r="AJ17" s="300">
        <f>AJ18+AJ35</f>
        <v>0</v>
      </c>
      <c r="AK17" s="120">
        <f t="shared" ref="AK17:AQ17" si="7">AK18+AK35</f>
        <v>0</v>
      </c>
      <c r="AL17" s="85">
        <f t="shared" si="7"/>
        <v>0</v>
      </c>
      <c r="AM17" s="85">
        <f t="shared" si="7"/>
        <v>4499855</v>
      </c>
      <c r="AN17" s="85">
        <f t="shared" si="7"/>
        <v>2172543</v>
      </c>
      <c r="AO17" s="85">
        <f t="shared" si="7"/>
        <v>0</v>
      </c>
      <c r="AP17" s="85">
        <f t="shared" si="7"/>
        <v>0</v>
      </c>
      <c r="AQ17" s="86">
        <f t="shared" si="7"/>
        <v>0</v>
      </c>
      <c r="AR17" s="206"/>
      <c r="AS17" s="108"/>
      <c r="AT17" s="591" t="s">
        <v>128</v>
      </c>
      <c r="AU17" s="591"/>
      <c r="AV17" s="591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4" t="s">
        <v>16</v>
      </c>
      <c r="E18" s="574"/>
      <c r="F18" s="574"/>
      <c r="G18" s="575"/>
      <c r="H18" s="75">
        <f t="shared" ref="H18:H25" si="8">SUM(I18:S18)</f>
        <v>417630</v>
      </c>
      <c r="I18" s="77">
        <f>I19+I23+I33+I28+I31</f>
        <v>0</v>
      </c>
      <c r="J18" s="77">
        <f t="shared" ref="J18:S18" si="9">J19+J23+J33+J28+J31</f>
        <v>4838</v>
      </c>
      <c r="K18" s="77">
        <f t="shared" si="9"/>
        <v>0</v>
      </c>
      <c r="L18" s="77">
        <f t="shared" si="9"/>
        <v>0</v>
      </c>
      <c r="M18" s="77">
        <f t="shared" si="9"/>
        <v>0</v>
      </c>
      <c r="N18" s="77">
        <f t="shared" si="9"/>
        <v>0</v>
      </c>
      <c r="O18" s="77">
        <f t="shared" si="9"/>
        <v>311400</v>
      </c>
      <c r="P18" s="77">
        <f t="shared" si="9"/>
        <v>101392</v>
      </c>
      <c r="Q18" s="77">
        <f t="shared" si="9"/>
        <v>0</v>
      </c>
      <c r="R18" s="77">
        <f t="shared" si="9"/>
        <v>0</v>
      </c>
      <c r="S18" s="77">
        <f t="shared" si="9"/>
        <v>0</v>
      </c>
      <c r="T18" s="237">
        <f t="shared" si="5"/>
        <v>0</v>
      </c>
      <c r="U18" s="77">
        <f>U19+U23+U33+U28+U31</f>
        <v>0</v>
      </c>
      <c r="V18" s="77">
        <f t="shared" ref="V18:AE18" si="10">V19+V23+V33+V28+V31</f>
        <v>0</v>
      </c>
      <c r="W18" s="77">
        <f t="shared" si="10"/>
        <v>0</v>
      </c>
      <c r="X18" s="77">
        <f t="shared" si="10"/>
        <v>0</v>
      </c>
      <c r="Y18" s="77">
        <f t="shared" si="10"/>
        <v>0</v>
      </c>
      <c r="Z18" s="77">
        <f t="shared" si="10"/>
        <v>0</v>
      </c>
      <c r="AA18" s="77">
        <f t="shared" si="10"/>
        <v>0</v>
      </c>
      <c r="AB18" s="77">
        <f t="shared" si="10"/>
        <v>0</v>
      </c>
      <c r="AC18" s="77">
        <f t="shared" si="10"/>
        <v>0</v>
      </c>
      <c r="AD18" s="77">
        <f t="shared" si="10"/>
        <v>0</v>
      </c>
      <c r="AE18" s="77">
        <f t="shared" si="10"/>
        <v>0</v>
      </c>
      <c r="AF18" s="262">
        <f>SUM(AG18:AQ18)</f>
        <v>417630</v>
      </c>
      <c r="AG18" s="77">
        <f>AG19+AG23+AG33+AG28+AG31</f>
        <v>0</v>
      </c>
      <c r="AH18" s="77">
        <f t="shared" ref="AH18:AQ18" si="11">AH19+AH23+AH33+AH28+AH31</f>
        <v>4838</v>
      </c>
      <c r="AI18" s="77">
        <f t="shared" si="11"/>
        <v>0</v>
      </c>
      <c r="AJ18" s="77">
        <f t="shared" si="11"/>
        <v>0</v>
      </c>
      <c r="AK18" s="77">
        <f t="shared" si="11"/>
        <v>0</v>
      </c>
      <c r="AL18" s="77">
        <f t="shared" si="11"/>
        <v>0</v>
      </c>
      <c r="AM18" s="77">
        <f t="shared" si="11"/>
        <v>311400</v>
      </c>
      <c r="AN18" s="77">
        <f t="shared" si="11"/>
        <v>101392</v>
      </c>
      <c r="AO18" s="77">
        <f t="shared" si="11"/>
        <v>0</v>
      </c>
      <c r="AP18" s="77">
        <f t="shared" si="11"/>
        <v>0</v>
      </c>
      <c r="AQ18" s="77">
        <f t="shared" si="11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2">
        <v>31</v>
      </c>
      <c r="B19" s="573"/>
      <c r="C19" s="90"/>
      <c r="D19" s="574" t="s">
        <v>0</v>
      </c>
      <c r="E19" s="574"/>
      <c r="F19" s="574"/>
      <c r="G19" s="575"/>
      <c r="H19" s="75">
        <f t="shared" si="8"/>
        <v>0</v>
      </c>
      <c r="I19" s="77">
        <f>SUM(I20:I22)</f>
        <v>0</v>
      </c>
      <c r="J19" s="61">
        <f>SUM(J20:J22)</f>
        <v>0</v>
      </c>
      <c r="K19" s="79">
        <f t="shared" ref="K19:S19" si="12">SUM(K20:K22)</f>
        <v>0</v>
      </c>
      <c r="L19" s="301">
        <f t="shared" si="12"/>
        <v>0</v>
      </c>
      <c r="M19" s="95">
        <f t="shared" si="12"/>
        <v>0</v>
      </c>
      <c r="N19" s="78">
        <f t="shared" si="12"/>
        <v>0</v>
      </c>
      <c r="O19" s="78">
        <f t="shared" si="12"/>
        <v>0</v>
      </c>
      <c r="P19" s="78">
        <f t="shared" si="12"/>
        <v>0</v>
      </c>
      <c r="Q19" s="78">
        <f t="shared" si="12"/>
        <v>0</v>
      </c>
      <c r="R19" s="78">
        <f t="shared" si="12"/>
        <v>0</v>
      </c>
      <c r="S19" s="79">
        <f t="shared" si="12"/>
        <v>0</v>
      </c>
      <c r="T19" s="237">
        <f t="shared" si="5"/>
        <v>0</v>
      </c>
      <c r="U19" s="77">
        <f>SUM(U20:U22)</f>
        <v>0</v>
      </c>
      <c r="V19" s="61">
        <f>SUM(V20:V22)</f>
        <v>0</v>
      </c>
      <c r="W19" s="79">
        <f t="shared" ref="W19:AE19" si="13">SUM(W20:W22)</f>
        <v>0</v>
      </c>
      <c r="X19" s="301">
        <f t="shared" si="13"/>
        <v>0</v>
      </c>
      <c r="Y19" s="95">
        <f t="shared" si="13"/>
        <v>0</v>
      </c>
      <c r="Z19" s="78">
        <f t="shared" si="13"/>
        <v>0</v>
      </c>
      <c r="AA19" s="78">
        <f t="shared" si="13"/>
        <v>0</v>
      </c>
      <c r="AB19" s="78">
        <f t="shared" si="13"/>
        <v>0</v>
      </c>
      <c r="AC19" s="78">
        <f t="shared" si="13"/>
        <v>0</v>
      </c>
      <c r="AD19" s="78">
        <f t="shared" si="13"/>
        <v>0</v>
      </c>
      <c r="AE19" s="79">
        <f t="shared" si="13"/>
        <v>0</v>
      </c>
      <c r="AF19" s="262">
        <f t="shared" ref="AF19:AF24" si="14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5">SUM(AI20:AI22)</f>
        <v>0</v>
      </c>
      <c r="AJ19" s="301">
        <f t="shared" si="15"/>
        <v>0</v>
      </c>
      <c r="AK19" s="95">
        <f t="shared" si="15"/>
        <v>0</v>
      </c>
      <c r="AL19" s="78">
        <f t="shared" si="15"/>
        <v>0</v>
      </c>
      <c r="AM19" s="78">
        <f t="shared" si="15"/>
        <v>0</v>
      </c>
      <c r="AN19" s="78">
        <f t="shared" si="15"/>
        <v>0</v>
      </c>
      <c r="AO19" s="78">
        <f t="shared" si="15"/>
        <v>0</v>
      </c>
      <c r="AP19" s="78">
        <f t="shared" si="15"/>
        <v>0</v>
      </c>
      <c r="AQ19" s="79">
        <f t="shared" si="15"/>
        <v>0</v>
      </c>
      <c r="AR19" s="206"/>
      <c r="AS19" s="124"/>
      <c r="AT19" s="486" t="s">
        <v>116</v>
      </c>
      <c r="AU19" s="486" t="s">
        <v>151</v>
      </c>
      <c r="AV19" s="486" t="s">
        <v>280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76" t="s">
        <v>1</v>
      </c>
      <c r="E20" s="576"/>
      <c r="F20" s="576"/>
      <c r="G20" s="577"/>
      <c r="H20" s="76">
        <f t="shared" si="8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5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4"/>
        <v>0</v>
      </c>
      <c r="AG20" s="29">
        <f>I20+U20</f>
        <v>0</v>
      </c>
      <c r="AH20" s="92">
        <f t="shared" ref="AH20" si="16">J20+V20</f>
        <v>0</v>
      </c>
      <c r="AI20" s="31">
        <f t="shared" ref="AI20" si="17">K20+W20</f>
        <v>0</v>
      </c>
      <c r="AJ20" s="326">
        <f t="shared" ref="AJ20" si="18">L20+X20</f>
        <v>0</v>
      </c>
      <c r="AK20" s="290">
        <f t="shared" ref="AK20" si="19">M20+Y20</f>
        <v>0</v>
      </c>
      <c r="AL20" s="30">
        <f t="shared" ref="AL20" si="20">N20+Z20</f>
        <v>0</v>
      </c>
      <c r="AM20" s="30">
        <f t="shared" ref="AM20" si="21">O20+AA20</f>
        <v>0</v>
      </c>
      <c r="AN20" s="30">
        <f t="shared" ref="AN20" si="22">P20+AB20</f>
        <v>0</v>
      </c>
      <c r="AO20" s="30">
        <f t="shared" ref="AO20" si="23">Q20+AC20</f>
        <v>0</v>
      </c>
      <c r="AP20" s="30">
        <f t="shared" ref="AP20" si="24">R20+AD20</f>
        <v>0</v>
      </c>
      <c r="AQ20" s="31">
        <f t="shared" ref="AQ20" si="25">S20+AE20</f>
        <v>0</v>
      </c>
      <c r="AR20" s="206"/>
      <c r="AS20" s="108">
        <v>311</v>
      </c>
      <c r="AT20" s="194">
        <f>SUMIFS($H$16:$H$276,$C$16:$C$276,$AS20)</f>
        <v>6269432</v>
      </c>
      <c r="AU20" s="194">
        <f>SUMIFS($T$16:$T$276,$C$16:$C$276,$AS20)</f>
        <v>49861</v>
      </c>
      <c r="AV20" s="194">
        <f>SUMIFS($AF$16:$AF$276,$C$16:$C$276,$AS20)</f>
        <v>6319293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76" t="s">
        <v>2</v>
      </c>
      <c r="E21" s="576"/>
      <c r="F21" s="576"/>
      <c r="G21" s="577"/>
      <c r="H21" s="76">
        <f t="shared" si="8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5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6">SUM(AG21:AQ21)</f>
        <v>0</v>
      </c>
      <c r="AG21" s="29">
        <f>I21+U21</f>
        <v>0</v>
      </c>
      <c r="AH21" s="92">
        <f t="shared" ref="AH21" si="27">J21+V21</f>
        <v>0</v>
      </c>
      <c r="AI21" s="31">
        <f t="shared" ref="AI21" si="28">K21+W21</f>
        <v>0</v>
      </c>
      <c r="AJ21" s="326">
        <f t="shared" ref="AJ21" si="29">L21+X21</f>
        <v>0</v>
      </c>
      <c r="AK21" s="290">
        <f t="shared" ref="AK21" si="30">M21+Y21</f>
        <v>0</v>
      </c>
      <c r="AL21" s="30">
        <f t="shared" ref="AL21" si="31">N21+Z21</f>
        <v>0</v>
      </c>
      <c r="AM21" s="30">
        <f t="shared" ref="AM21" si="32">O21+AA21</f>
        <v>0</v>
      </c>
      <c r="AN21" s="30">
        <f t="shared" ref="AN21" si="33">P21+AB21</f>
        <v>0</v>
      </c>
      <c r="AO21" s="30">
        <f t="shared" ref="AO21" si="34">Q21+AC21</f>
        <v>0</v>
      </c>
      <c r="AP21" s="30">
        <f t="shared" ref="AP21" si="35">R21+AD21</f>
        <v>0</v>
      </c>
      <c r="AQ21" s="31">
        <f t="shared" ref="AQ21" si="36">S21+AE21</f>
        <v>0</v>
      </c>
      <c r="AR21" s="206"/>
      <c r="AS21" s="108">
        <v>312</v>
      </c>
      <c r="AT21" s="194">
        <f>SUMIFS($H$16:$H$276,$C$16:$C$276,$AS21)</f>
        <v>262238</v>
      </c>
      <c r="AU21" s="194">
        <f>SUMIFS($T$16:$T$276,$C$16:$C$276,$AS21)</f>
        <v>57155</v>
      </c>
      <c r="AV21" s="194">
        <f>SUMIFS($AF$16:$AF$276,$C$16:$C$276,$AS21)</f>
        <v>319393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76" t="s">
        <v>3</v>
      </c>
      <c r="E22" s="576"/>
      <c r="F22" s="576"/>
      <c r="G22" s="577"/>
      <c r="H22" s="76">
        <f t="shared" si="8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5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7">SUM(AG22:AQ22)</f>
        <v>0</v>
      </c>
      <c r="AG22" s="29">
        <f>I22+U22</f>
        <v>0</v>
      </c>
      <c r="AH22" s="92">
        <f t="shared" ref="AH22" si="38">J22+V22</f>
        <v>0</v>
      </c>
      <c r="AI22" s="31">
        <f t="shared" ref="AI22" si="39">K22+W22</f>
        <v>0</v>
      </c>
      <c r="AJ22" s="326">
        <f t="shared" ref="AJ22" si="40">L22+X22</f>
        <v>0</v>
      </c>
      <c r="AK22" s="290">
        <f t="shared" ref="AK22" si="41">M22+Y22</f>
        <v>0</v>
      </c>
      <c r="AL22" s="30">
        <f t="shared" ref="AL22" si="42">N22+Z22</f>
        <v>0</v>
      </c>
      <c r="AM22" s="30">
        <f t="shared" ref="AM22" si="43">O22+AA22</f>
        <v>0</v>
      </c>
      <c r="AN22" s="30">
        <f t="shared" ref="AN22" si="44">P22+AB22</f>
        <v>0</v>
      </c>
      <c r="AO22" s="30">
        <f t="shared" ref="AO22" si="45">Q22+AC22</f>
        <v>0</v>
      </c>
      <c r="AP22" s="30">
        <f t="shared" ref="AP22" si="46">R22+AD22</f>
        <v>0</v>
      </c>
      <c r="AQ22" s="31">
        <f t="shared" ref="AQ22" si="47">S22+AE22</f>
        <v>0</v>
      </c>
      <c r="AR22" s="206"/>
      <c r="AS22" s="108">
        <v>313</v>
      </c>
      <c r="AT22" s="194">
        <f>SUMIFS($H$16:$H$276,$C$16:$C$276,$AS22)</f>
        <v>1078342</v>
      </c>
      <c r="AU22" s="194">
        <f>SUMIFS($T$16:$T$276,$C$16:$C$276,$AS22)</f>
        <v>2182</v>
      </c>
      <c r="AV22" s="194">
        <f>SUMIFS($AF$16:$AF$276,$C$16:$C$276,$AS22)</f>
        <v>1080524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2">
        <v>32</v>
      </c>
      <c r="B23" s="573"/>
      <c r="C23" s="90"/>
      <c r="D23" s="574" t="s">
        <v>4</v>
      </c>
      <c r="E23" s="574"/>
      <c r="F23" s="574"/>
      <c r="G23" s="575"/>
      <c r="H23" s="75">
        <f t="shared" si="8"/>
        <v>417630</v>
      </c>
      <c r="I23" s="77">
        <f>SUM(I24:I27)</f>
        <v>0</v>
      </c>
      <c r="J23" s="61">
        <f>SUM(J24:J27)</f>
        <v>4838</v>
      </c>
      <c r="K23" s="79">
        <f t="shared" ref="K23:S23" si="48">SUM(K24:K27)</f>
        <v>0</v>
      </c>
      <c r="L23" s="301">
        <f t="shared" si="48"/>
        <v>0</v>
      </c>
      <c r="M23" s="95">
        <f t="shared" si="48"/>
        <v>0</v>
      </c>
      <c r="N23" s="78">
        <f t="shared" si="48"/>
        <v>0</v>
      </c>
      <c r="O23" s="78">
        <f t="shared" si="48"/>
        <v>311400</v>
      </c>
      <c r="P23" s="78">
        <f t="shared" si="48"/>
        <v>101392</v>
      </c>
      <c r="Q23" s="78">
        <f t="shared" si="48"/>
        <v>0</v>
      </c>
      <c r="R23" s="78">
        <f t="shared" si="48"/>
        <v>0</v>
      </c>
      <c r="S23" s="79">
        <f t="shared" si="48"/>
        <v>0</v>
      </c>
      <c r="T23" s="237">
        <f t="shared" si="5"/>
        <v>0</v>
      </c>
      <c r="U23" s="77">
        <f t="shared" ref="U23:AE23" si="49">SUM(U24:U27)</f>
        <v>0</v>
      </c>
      <c r="V23" s="61">
        <f t="shared" si="49"/>
        <v>0</v>
      </c>
      <c r="W23" s="79">
        <f t="shared" si="49"/>
        <v>0</v>
      </c>
      <c r="X23" s="301">
        <f t="shared" si="49"/>
        <v>0</v>
      </c>
      <c r="Y23" s="95">
        <f t="shared" si="49"/>
        <v>0</v>
      </c>
      <c r="Z23" s="78">
        <f t="shared" si="49"/>
        <v>0</v>
      </c>
      <c r="AA23" s="78">
        <f t="shared" si="49"/>
        <v>0</v>
      </c>
      <c r="AB23" s="78">
        <f t="shared" si="49"/>
        <v>0</v>
      </c>
      <c r="AC23" s="78">
        <f t="shared" si="49"/>
        <v>0</v>
      </c>
      <c r="AD23" s="78">
        <f t="shared" si="49"/>
        <v>0</v>
      </c>
      <c r="AE23" s="79">
        <f t="shared" si="49"/>
        <v>0</v>
      </c>
      <c r="AF23" s="262">
        <f t="shared" si="14"/>
        <v>417630</v>
      </c>
      <c r="AG23" s="315">
        <f t="shared" ref="AG23:AQ23" si="50">SUM(AG24:AG27)</f>
        <v>0</v>
      </c>
      <c r="AH23" s="263">
        <f t="shared" si="50"/>
        <v>4838</v>
      </c>
      <c r="AI23" s="239">
        <f t="shared" si="50"/>
        <v>0</v>
      </c>
      <c r="AJ23" s="303">
        <f t="shared" si="50"/>
        <v>0</v>
      </c>
      <c r="AK23" s="240">
        <f t="shared" si="50"/>
        <v>0</v>
      </c>
      <c r="AL23" s="241">
        <f t="shared" si="50"/>
        <v>0</v>
      </c>
      <c r="AM23" s="241">
        <f t="shared" si="50"/>
        <v>311400</v>
      </c>
      <c r="AN23" s="241">
        <f t="shared" si="50"/>
        <v>101392</v>
      </c>
      <c r="AO23" s="241">
        <f t="shared" si="50"/>
        <v>0</v>
      </c>
      <c r="AP23" s="241">
        <f t="shared" si="50"/>
        <v>0</v>
      </c>
      <c r="AQ23" s="239">
        <f t="shared" si="50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76" t="s">
        <v>5</v>
      </c>
      <c r="E24" s="576"/>
      <c r="F24" s="576"/>
      <c r="G24" s="577"/>
      <c r="H24" s="76">
        <f t="shared" si="8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5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4"/>
        <v>0</v>
      </c>
      <c r="AG24" s="29">
        <f>I24+U24</f>
        <v>0</v>
      </c>
      <c r="AH24" s="92">
        <f t="shared" ref="AH24" si="51">J24+V24</f>
        <v>0</v>
      </c>
      <c r="AI24" s="31">
        <f t="shared" ref="AI24" si="52">K24+W24</f>
        <v>0</v>
      </c>
      <c r="AJ24" s="326">
        <f t="shared" ref="AJ24" si="53">L24+X24</f>
        <v>0</v>
      </c>
      <c r="AK24" s="290">
        <f t="shared" ref="AK24" si="54">M24+Y24</f>
        <v>0</v>
      </c>
      <c r="AL24" s="30">
        <f t="shared" ref="AL24" si="55">N24+Z24</f>
        <v>0</v>
      </c>
      <c r="AM24" s="30">
        <f t="shared" ref="AM24" si="56">O24+AA24</f>
        <v>0</v>
      </c>
      <c r="AN24" s="30">
        <f t="shared" ref="AN24" si="57">P24+AB24</f>
        <v>0</v>
      </c>
      <c r="AO24" s="30">
        <f t="shared" ref="AO24" si="58">Q24+AC24</f>
        <v>0</v>
      </c>
      <c r="AP24" s="30">
        <f t="shared" ref="AP24" si="59">R24+AD24</f>
        <v>0</v>
      </c>
      <c r="AQ24" s="31">
        <f t="shared" ref="AQ24" si="60">S24+AE24</f>
        <v>0</v>
      </c>
      <c r="AR24" s="206"/>
      <c r="AS24" s="108">
        <v>321</v>
      </c>
      <c r="AT24" s="194">
        <f>SUMIFS($H$16:$H$276,$C$16:$C$276,$AS24)</f>
        <v>359000</v>
      </c>
      <c r="AU24" s="194">
        <f>SUMIFS($T$16:$T$276,$C$16:$C$276,$AS24)</f>
        <v>59910</v>
      </c>
      <c r="AV24" s="194">
        <f>SUMIFS($AF$16:$AF$276,$C$16:$C$276,$AS24)</f>
        <v>418910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76" t="s">
        <v>6</v>
      </c>
      <c r="E25" s="576"/>
      <c r="F25" s="576"/>
      <c r="G25" s="577"/>
      <c r="H25" s="76">
        <f t="shared" si="8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5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1">SUM(AG25:AQ25)</f>
        <v>0</v>
      </c>
      <c r="AG25" s="29">
        <f>I25+U25</f>
        <v>0</v>
      </c>
      <c r="AH25" s="92">
        <f t="shared" ref="AH25" si="62">J25+V25</f>
        <v>0</v>
      </c>
      <c r="AI25" s="31">
        <f t="shared" ref="AI25" si="63">K25+W25</f>
        <v>0</v>
      </c>
      <c r="AJ25" s="326">
        <f t="shared" ref="AJ25" si="64">L25+X25</f>
        <v>0</v>
      </c>
      <c r="AK25" s="290">
        <f t="shared" ref="AK25" si="65">M25+Y25</f>
        <v>0</v>
      </c>
      <c r="AL25" s="30">
        <f t="shared" ref="AL25" si="66">N25+Z25</f>
        <v>0</v>
      </c>
      <c r="AM25" s="30">
        <f t="shared" ref="AM25" si="67">O25+AA25</f>
        <v>0</v>
      </c>
      <c r="AN25" s="30">
        <f t="shared" ref="AN25" si="68">P25+AB25</f>
        <v>0</v>
      </c>
      <c r="AO25" s="30">
        <f t="shared" ref="AO25" si="69">Q25+AC25</f>
        <v>0</v>
      </c>
      <c r="AP25" s="30">
        <f t="shared" ref="AP25" si="70">R25+AD25</f>
        <v>0</v>
      </c>
      <c r="AQ25" s="31">
        <f t="shared" ref="AQ25" si="71">S25+AE25</f>
        <v>0</v>
      </c>
      <c r="AR25" s="206"/>
      <c r="AS25" s="108">
        <v>322</v>
      </c>
      <c r="AT25" s="194">
        <f>SUMIFS($H$16:$H$276,$C$16:$C$276,$AS25)</f>
        <v>422437</v>
      </c>
      <c r="AU25" s="194">
        <f>SUMIFS($T$16:$T$276,$C$16:$C$276,$AS25)</f>
        <v>118199</v>
      </c>
      <c r="AV25" s="194">
        <f>SUMIFS($AF$16:$AF$276,$C$16:$C$276,$AS25)</f>
        <v>540636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76" t="s">
        <v>7</v>
      </c>
      <c r="E26" s="576"/>
      <c r="F26" s="576"/>
      <c r="G26" s="577"/>
      <c r="H26" s="76">
        <f>SUM(I26:S26)</f>
        <v>417630</v>
      </c>
      <c r="I26" s="80"/>
      <c r="J26" s="94">
        <v>4838</v>
      </c>
      <c r="K26" s="82"/>
      <c r="L26" s="302"/>
      <c r="M26" s="118"/>
      <c r="N26" s="81"/>
      <c r="O26" s="81">
        <v>311400</v>
      </c>
      <c r="P26" s="81">
        <v>101392</v>
      </c>
      <c r="Q26" s="81"/>
      <c r="R26" s="81"/>
      <c r="S26" s="82"/>
      <c r="T26" s="487">
        <f t="shared" si="5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2">SUM(AG26:AQ26)</f>
        <v>417630</v>
      </c>
      <c r="AG26" s="29">
        <f>I26+U26</f>
        <v>0</v>
      </c>
      <c r="AH26" s="92">
        <f t="shared" ref="AH26" si="73">J26+V26</f>
        <v>4838</v>
      </c>
      <c r="AI26" s="31">
        <f t="shared" ref="AI26" si="74">K26+W26</f>
        <v>0</v>
      </c>
      <c r="AJ26" s="326">
        <f t="shared" ref="AJ26" si="75">L26+X26</f>
        <v>0</v>
      </c>
      <c r="AK26" s="290">
        <f t="shared" ref="AK26" si="76">M26+Y26</f>
        <v>0</v>
      </c>
      <c r="AL26" s="30">
        <f t="shared" ref="AL26" si="77">N26+Z26</f>
        <v>0</v>
      </c>
      <c r="AM26" s="30">
        <f t="shared" ref="AM26" si="78">O26+AA26</f>
        <v>311400</v>
      </c>
      <c r="AN26" s="30">
        <f t="shared" ref="AN26" si="79">P26+AB26</f>
        <v>101392</v>
      </c>
      <c r="AO26" s="30">
        <f t="shared" ref="AO26" si="80">Q26+AC26</f>
        <v>0</v>
      </c>
      <c r="AP26" s="30">
        <f t="shared" ref="AP26" si="81">R26+AD26</f>
        <v>0</v>
      </c>
      <c r="AQ26" s="31">
        <f t="shared" ref="AQ26" si="82">S26+AE26</f>
        <v>0</v>
      </c>
      <c r="AR26" s="206"/>
      <c r="AS26" s="108">
        <v>323</v>
      </c>
      <c r="AT26" s="194">
        <f>SUMIFS($H$16:$H$276,$C$16:$C$276,$AS26)</f>
        <v>1090657</v>
      </c>
      <c r="AU26" s="194">
        <f>SUMIFS($T$16:$T$276,$C$16:$C$276,$AS26)</f>
        <v>-39544</v>
      </c>
      <c r="AV26" s="194">
        <f>SUMIFS($AF$16:$AF$276,$C$16:$C$276,$AS26)</f>
        <v>1051113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76" t="s">
        <v>8</v>
      </c>
      <c r="E27" s="576"/>
      <c r="F27" s="576"/>
      <c r="G27" s="577"/>
      <c r="H27" s="76">
        <f t="shared" ref="H27:H35" si="83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4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5">SUM(AG27:AQ27)</f>
        <v>0</v>
      </c>
      <c r="AG27" s="29">
        <f>I27+U27</f>
        <v>0</v>
      </c>
      <c r="AH27" s="92">
        <f t="shared" ref="AH27" si="86">J27+V27</f>
        <v>0</v>
      </c>
      <c r="AI27" s="31">
        <f t="shared" ref="AI27" si="87">K27+W27</f>
        <v>0</v>
      </c>
      <c r="AJ27" s="326">
        <f t="shared" ref="AJ27" si="88">L27+X27</f>
        <v>0</v>
      </c>
      <c r="AK27" s="290">
        <f t="shared" ref="AK27" si="89">M27+Y27</f>
        <v>0</v>
      </c>
      <c r="AL27" s="30">
        <f t="shared" ref="AL27" si="90">N27+Z27</f>
        <v>0</v>
      </c>
      <c r="AM27" s="30">
        <f t="shared" ref="AM27" si="91">O27+AA27</f>
        <v>0</v>
      </c>
      <c r="AN27" s="30">
        <f t="shared" ref="AN27" si="92">P27+AB27</f>
        <v>0</v>
      </c>
      <c r="AO27" s="30">
        <f t="shared" ref="AO27" si="93">Q27+AC27</f>
        <v>0</v>
      </c>
      <c r="AP27" s="30">
        <f t="shared" ref="AP27" si="94">R27+AD27</f>
        <v>0</v>
      </c>
      <c r="AQ27" s="31">
        <f t="shared" ref="AQ27" si="95">S27+AE27</f>
        <v>0</v>
      </c>
      <c r="AR27" s="206"/>
      <c r="AS27" s="108">
        <v>324</v>
      </c>
      <c r="AT27" s="194">
        <f>SUMIFS($H$16:$H$276,$C$16:$C$276,$AS27)</f>
        <v>32000</v>
      </c>
      <c r="AU27" s="194">
        <f>SUMIFS($T$16:$T$276,$C$16:$C$276,$AS27)</f>
        <v>-7627</v>
      </c>
      <c r="AV27" s="194">
        <f>SUMIFS($AF$16:$AF$276,$C$16:$C$276,$AS27)</f>
        <v>24373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2">
        <v>34</v>
      </c>
      <c r="B28" s="573"/>
      <c r="C28" s="90"/>
      <c r="D28" s="574" t="s">
        <v>9</v>
      </c>
      <c r="E28" s="574"/>
      <c r="F28" s="574"/>
      <c r="G28" s="575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6">K29+K30</f>
        <v>0</v>
      </c>
      <c r="L28" s="301">
        <f t="shared" si="96"/>
        <v>0</v>
      </c>
      <c r="M28" s="95">
        <f t="shared" si="96"/>
        <v>0</v>
      </c>
      <c r="N28" s="78">
        <f t="shared" si="96"/>
        <v>0</v>
      </c>
      <c r="O28" s="78">
        <f t="shared" si="96"/>
        <v>0</v>
      </c>
      <c r="P28" s="78">
        <f t="shared" si="96"/>
        <v>0</v>
      </c>
      <c r="Q28" s="78">
        <f t="shared" si="96"/>
        <v>0</v>
      </c>
      <c r="R28" s="78">
        <f t="shared" si="96"/>
        <v>0</v>
      </c>
      <c r="S28" s="79">
        <f>S29+S30</f>
        <v>0</v>
      </c>
      <c r="T28" s="237">
        <f t="shared" si="84"/>
        <v>0</v>
      </c>
      <c r="U28" s="77">
        <f>U29+U30</f>
        <v>0</v>
      </c>
      <c r="V28" s="61">
        <f>V29+V30</f>
        <v>0</v>
      </c>
      <c r="W28" s="79">
        <f t="shared" ref="W28:AD28" si="97">W29+W30</f>
        <v>0</v>
      </c>
      <c r="X28" s="301">
        <f t="shared" si="97"/>
        <v>0</v>
      </c>
      <c r="Y28" s="95">
        <f t="shared" si="97"/>
        <v>0</v>
      </c>
      <c r="Z28" s="78">
        <f t="shared" si="97"/>
        <v>0</v>
      </c>
      <c r="AA28" s="78">
        <f t="shared" si="97"/>
        <v>0</v>
      </c>
      <c r="AB28" s="78">
        <f t="shared" si="97"/>
        <v>0</v>
      </c>
      <c r="AC28" s="78">
        <f t="shared" si="97"/>
        <v>0</v>
      </c>
      <c r="AD28" s="78">
        <f t="shared" si="97"/>
        <v>0</v>
      </c>
      <c r="AE28" s="79">
        <f>AE29+AE30</f>
        <v>0</v>
      </c>
      <c r="AF28" s="262">
        <f t="shared" ref="AF28:AF35" si="98">SUM(AG28:AQ28)</f>
        <v>0</v>
      </c>
      <c r="AG28" s="77">
        <f>AG29+AG30</f>
        <v>0</v>
      </c>
      <c r="AH28" s="61">
        <f>AH29+AH30</f>
        <v>0</v>
      </c>
      <c r="AI28" s="79">
        <f t="shared" ref="AI28:AQ28" si="99">AI29+AI30</f>
        <v>0</v>
      </c>
      <c r="AJ28" s="301">
        <f>AJ29+AJ30</f>
        <v>0</v>
      </c>
      <c r="AK28" s="95">
        <f>AK29+AK30</f>
        <v>0</v>
      </c>
      <c r="AL28" s="78">
        <f t="shared" si="99"/>
        <v>0</v>
      </c>
      <c r="AM28" s="78">
        <f t="shared" si="99"/>
        <v>0</v>
      </c>
      <c r="AN28" s="78">
        <f t="shared" si="99"/>
        <v>0</v>
      </c>
      <c r="AO28" s="78">
        <f t="shared" si="99"/>
        <v>0</v>
      </c>
      <c r="AP28" s="78">
        <f t="shared" si="99"/>
        <v>0</v>
      </c>
      <c r="AQ28" s="79">
        <f t="shared" si="99"/>
        <v>0</v>
      </c>
      <c r="AR28" s="206"/>
      <c r="AS28" s="108">
        <v>329</v>
      </c>
      <c r="AT28" s="194">
        <f>SUMIFS($H$16:$H$276,$C$16:$C$276,$AS28)</f>
        <v>69034</v>
      </c>
      <c r="AU28" s="194">
        <f>SUMIFS($T$16:$T$276,$C$16:$C$276,$AS28)</f>
        <v>39716</v>
      </c>
      <c r="AV28" s="194">
        <f>SUMIFS($AF$16:$AF$276,$C$16:$C$276,$AS28)</f>
        <v>108750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76" t="s">
        <v>80</v>
      </c>
      <c r="E29" s="576"/>
      <c r="F29" s="576"/>
      <c r="G29" s="577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0">SUM(AG29:AQ29)</f>
        <v>0</v>
      </c>
      <c r="AG29" s="29">
        <f>I29+U29</f>
        <v>0</v>
      </c>
      <c r="AH29" s="92">
        <f t="shared" ref="AH29" si="101">J29+V29</f>
        <v>0</v>
      </c>
      <c r="AI29" s="31">
        <f t="shared" ref="AI29" si="102">K29+W29</f>
        <v>0</v>
      </c>
      <c r="AJ29" s="326">
        <f t="shared" ref="AJ29" si="103">L29+X29</f>
        <v>0</v>
      </c>
      <c r="AK29" s="290">
        <f t="shared" ref="AK29" si="104">M29+Y29</f>
        <v>0</v>
      </c>
      <c r="AL29" s="30">
        <f t="shared" ref="AL29" si="105">N29+Z29</f>
        <v>0</v>
      </c>
      <c r="AM29" s="30">
        <f t="shared" ref="AM29" si="106">O29+AA29</f>
        <v>0</v>
      </c>
      <c r="AN29" s="30">
        <f t="shared" ref="AN29" si="107">P29+AB29</f>
        <v>0</v>
      </c>
      <c r="AO29" s="30">
        <f t="shared" ref="AO29" si="108">Q29+AC29</f>
        <v>0</v>
      </c>
      <c r="AP29" s="30">
        <f t="shared" ref="AP29" si="109">R29+AD29</f>
        <v>0</v>
      </c>
      <c r="AQ29" s="31">
        <f t="shared" ref="AQ29" si="110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76" t="s">
        <v>10</v>
      </c>
      <c r="E30" s="576"/>
      <c r="F30" s="576"/>
      <c r="G30" s="577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1">SUM(AG30:AQ30)</f>
        <v>0</v>
      </c>
      <c r="AG30" s="29">
        <f>I30+U30</f>
        <v>0</v>
      </c>
      <c r="AH30" s="92">
        <f t="shared" ref="AH30" si="112">J30+V30</f>
        <v>0</v>
      </c>
      <c r="AI30" s="31">
        <f t="shared" ref="AI30" si="113">K30+W30</f>
        <v>0</v>
      </c>
      <c r="AJ30" s="326">
        <f t="shared" ref="AJ30" si="114">L30+X30</f>
        <v>0</v>
      </c>
      <c r="AK30" s="290">
        <f t="shared" ref="AK30" si="115">M30+Y30</f>
        <v>0</v>
      </c>
      <c r="AL30" s="30">
        <f t="shared" ref="AL30" si="116">N30+Z30</f>
        <v>0</v>
      </c>
      <c r="AM30" s="30">
        <f t="shared" ref="AM30" si="117">O30+AA30</f>
        <v>0</v>
      </c>
      <c r="AN30" s="30">
        <f t="shared" ref="AN30" si="118">P30+AB30</f>
        <v>0</v>
      </c>
      <c r="AO30" s="30">
        <f t="shared" ref="AO30" si="119">Q30+AC30</f>
        <v>0</v>
      </c>
      <c r="AP30" s="30">
        <f t="shared" ref="AP30" si="120">R30+AD30</f>
        <v>0</v>
      </c>
      <c r="AQ30" s="31">
        <f t="shared" ref="AQ30" si="121">S30+AE30</f>
        <v>0</v>
      </c>
      <c r="AR30" s="206"/>
      <c r="AS30" s="108">
        <v>342</v>
      </c>
      <c r="AT30" s="194">
        <f>SUMIFS($H$16:$H$276,$C$16:$C$276,$AS30)</f>
        <v>0</v>
      </c>
      <c r="AU30" s="194">
        <f>SUMIFS($T$16:$T$276,$C$16:$C$276,$AS30)</f>
        <v>0</v>
      </c>
      <c r="AV30" s="194">
        <f>SUMIFS($AF$16:$AF$276,$C$16:$C$276,$AS30)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2">
        <v>35</v>
      </c>
      <c r="B31" s="573"/>
      <c r="C31" s="90"/>
      <c r="D31" s="574" t="s">
        <v>9</v>
      </c>
      <c r="E31" s="574"/>
      <c r="F31" s="574"/>
      <c r="G31" s="575"/>
      <c r="H31" s="75">
        <f>SUM(I31:S31)</f>
        <v>0</v>
      </c>
      <c r="I31" s="77">
        <f>I32</f>
        <v>0</v>
      </c>
      <c r="J31" s="61">
        <f t="shared" ref="J31:S31" si="122">J32</f>
        <v>0</v>
      </c>
      <c r="K31" s="79">
        <f t="shared" si="122"/>
        <v>0</v>
      </c>
      <c r="L31" s="301">
        <f t="shared" si="122"/>
        <v>0</v>
      </c>
      <c r="M31" s="95">
        <f t="shared" si="122"/>
        <v>0</v>
      </c>
      <c r="N31" s="78">
        <f t="shared" si="122"/>
        <v>0</v>
      </c>
      <c r="O31" s="78">
        <f t="shared" si="122"/>
        <v>0</v>
      </c>
      <c r="P31" s="78">
        <f t="shared" si="122"/>
        <v>0</v>
      </c>
      <c r="Q31" s="78">
        <f t="shared" si="122"/>
        <v>0</v>
      </c>
      <c r="R31" s="78">
        <f t="shared" si="122"/>
        <v>0</v>
      </c>
      <c r="S31" s="79">
        <f t="shared" si="122"/>
        <v>0</v>
      </c>
      <c r="T31" s="237">
        <f>SUM(U31:AE31)</f>
        <v>0</v>
      </c>
      <c r="U31" s="77">
        <f>U32</f>
        <v>0</v>
      </c>
      <c r="V31" s="61">
        <f t="shared" ref="V31:AE31" si="123">V32</f>
        <v>0</v>
      </c>
      <c r="W31" s="79">
        <f t="shared" si="123"/>
        <v>0</v>
      </c>
      <c r="X31" s="301">
        <f t="shared" si="123"/>
        <v>0</v>
      </c>
      <c r="Y31" s="95">
        <f t="shared" si="123"/>
        <v>0</v>
      </c>
      <c r="Z31" s="78">
        <f t="shared" si="123"/>
        <v>0</v>
      </c>
      <c r="AA31" s="78">
        <f t="shared" si="123"/>
        <v>0</v>
      </c>
      <c r="AB31" s="78">
        <f t="shared" si="123"/>
        <v>0</v>
      </c>
      <c r="AC31" s="78">
        <f t="shared" si="123"/>
        <v>0</v>
      </c>
      <c r="AD31" s="78">
        <f t="shared" si="123"/>
        <v>0</v>
      </c>
      <c r="AE31" s="79">
        <f t="shared" si="123"/>
        <v>0</v>
      </c>
      <c r="AF31" s="262">
        <f>SUM(AG31:AQ31)</f>
        <v>0</v>
      </c>
      <c r="AG31" s="77">
        <f>AG32</f>
        <v>0</v>
      </c>
      <c r="AH31" s="61">
        <f t="shared" ref="AH31:AQ31" si="124">AH32</f>
        <v>0</v>
      </c>
      <c r="AI31" s="79">
        <f t="shared" si="124"/>
        <v>0</v>
      </c>
      <c r="AJ31" s="301">
        <f t="shared" si="124"/>
        <v>0</v>
      </c>
      <c r="AK31" s="95">
        <f t="shared" si="124"/>
        <v>0</v>
      </c>
      <c r="AL31" s="78">
        <f t="shared" si="124"/>
        <v>0</v>
      </c>
      <c r="AM31" s="78">
        <f t="shared" si="124"/>
        <v>0</v>
      </c>
      <c r="AN31" s="78">
        <f t="shared" si="124"/>
        <v>0</v>
      </c>
      <c r="AO31" s="78">
        <f t="shared" si="124"/>
        <v>0</v>
      </c>
      <c r="AP31" s="78">
        <f t="shared" si="124"/>
        <v>0</v>
      </c>
      <c r="AQ31" s="79">
        <f t="shared" si="124"/>
        <v>0</v>
      </c>
      <c r="AR31" s="206"/>
      <c r="AS31" s="108">
        <v>343</v>
      </c>
      <c r="AT31" s="194">
        <f>SUMIFS($H$16:$H$276,$C$16:$C$276,$AS31)</f>
        <v>6500</v>
      </c>
      <c r="AU31" s="194">
        <f>SUMIFS($T$16:$T$276,$C$16:$C$276,$AS31)</f>
        <v>-2300</v>
      </c>
      <c r="AV31" s="194">
        <f>SUMIFS($AF$16:$AF$276,$C$16:$C$276,$AS31)</f>
        <v>4200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76" t="s">
        <v>281</v>
      </c>
      <c r="E32" s="576"/>
      <c r="F32" s="576"/>
      <c r="G32" s="577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5">SUM(AG32:AQ32)</f>
        <v>0</v>
      </c>
      <c r="AG32" s="29">
        <f>I32+U32</f>
        <v>0</v>
      </c>
      <c r="AH32" s="92">
        <f t="shared" ref="AH32" si="126">J32+V32</f>
        <v>0</v>
      </c>
      <c r="AI32" s="31">
        <f t="shared" ref="AI32" si="127">K32+W32</f>
        <v>0</v>
      </c>
      <c r="AJ32" s="326">
        <f t="shared" ref="AJ32" si="128">L32+X32</f>
        <v>0</v>
      </c>
      <c r="AK32" s="290">
        <f t="shared" ref="AK32" si="129">M32+Y32</f>
        <v>0</v>
      </c>
      <c r="AL32" s="30">
        <f t="shared" ref="AL32" si="130">N32+Z32</f>
        <v>0</v>
      </c>
      <c r="AM32" s="30">
        <f t="shared" ref="AM32" si="131">O32+AA32</f>
        <v>0</v>
      </c>
      <c r="AN32" s="30">
        <f t="shared" ref="AN32" si="132">P32+AB32</f>
        <v>0</v>
      </c>
      <c r="AO32" s="30">
        <f t="shared" ref="AO32" si="133">Q32+AC32</f>
        <v>0</v>
      </c>
      <c r="AP32" s="30">
        <f t="shared" ref="AP32" si="134">R32+AD32</f>
        <v>0</v>
      </c>
      <c r="AQ32" s="31">
        <f t="shared" ref="AQ32" si="135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2">
        <v>36</v>
      </c>
      <c r="B33" s="573"/>
      <c r="C33" s="90"/>
      <c r="D33" s="574" t="s">
        <v>258</v>
      </c>
      <c r="E33" s="574"/>
      <c r="F33" s="574"/>
      <c r="G33" s="575"/>
      <c r="H33" s="75">
        <f t="shared" si="83"/>
        <v>0</v>
      </c>
      <c r="I33" s="77">
        <f>I34</f>
        <v>0</v>
      </c>
      <c r="J33" s="61">
        <f t="shared" ref="J33:S33" si="136">J34</f>
        <v>0</v>
      </c>
      <c r="K33" s="79">
        <f t="shared" si="136"/>
        <v>0</v>
      </c>
      <c r="L33" s="301">
        <f t="shared" si="136"/>
        <v>0</v>
      </c>
      <c r="M33" s="95">
        <f t="shared" si="136"/>
        <v>0</v>
      </c>
      <c r="N33" s="78">
        <f t="shared" si="136"/>
        <v>0</v>
      </c>
      <c r="O33" s="78">
        <f t="shared" si="136"/>
        <v>0</v>
      </c>
      <c r="P33" s="78">
        <f t="shared" si="136"/>
        <v>0</v>
      </c>
      <c r="Q33" s="78">
        <f t="shared" si="136"/>
        <v>0</v>
      </c>
      <c r="R33" s="78">
        <f t="shared" si="136"/>
        <v>0</v>
      </c>
      <c r="S33" s="79">
        <f t="shared" si="136"/>
        <v>0</v>
      </c>
      <c r="T33" s="237">
        <f t="shared" si="84"/>
        <v>0</v>
      </c>
      <c r="U33" s="77">
        <f>U34</f>
        <v>0</v>
      </c>
      <c r="V33" s="61">
        <f t="shared" ref="V33:AE33" si="137">V34</f>
        <v>0</v>
      </c>
      <c r="W33" s="79">
        <f t="shared" si="137"/>
        <v>0</v>
      </c>
      <c r="X33" s="301">
        <f t="shared" si="137"/>
        <v>0</v>
      </c>
      <c r="Y33" s="95">
        <f t="shared" si="137"/>
        <v>0</v>
      </c>
      <c r="Z33" s="78">
        <f t="shared" si="137"/>
        <v>0</v>
      </c>
      <c r="AA33" s="78">
        <f t="shared" si="137"/>
        <v>0</v>
      </c>
      <c r="AB33" s="78">
        <f t="shared" si="137"/>
        <v>0</v>
      </c>
      <c r="AC33" s="78">
        <f t="shared" si="137"/>
        <v>0</v>
      </c>
      <c r="AD33" s="78">
        <f t="shared" si="137"/>
        <v>0</v>
      </c>
      <c r="AE33" s="79">
        <f t="shared" si="137"/>
        <v>0</v>
      </c>
      <c r="AF33" s="262">
        <f t="shared" si="98"/>
        <v>0</v>
      </c>
      <c r="AG33" s="315">
        <f>AG34</f>
        <v>0</v>
      </c>
      <c r="AH33" s="263">
        <f t="shared" ref="AH33:AQ33" si="138">AH34</f>
        <v>0</v>
      </c>
      <c r="AI33" s="239">
        <f t="shared" si="138"/>
        <v>0</v>
      </c>
      <c r="AJ33" s="303">
        <f t="shared" si="138"/>
        <v>0</v>
      </c>
      <c r="AK33" s="240">
        <f t="shared" si="138"/>
        <v>0</v>
      </c>
      <c r="AL33" s="241">
        <f t="shared" si="138"/>
        <v>0</v>
      </c>
      <c r="AM33" s="241">
        <f t="shared" si="138"/>
        <v>0</v>
      </c>
      <c r="AN33" s="241">
        <f t="shared" si="138"/>
        <v>0</v>
      </c>
      <c r="AO33" s="241">
        <f t="shared" si="138"/>
        <v>0</v>
      </c>
      <c r="AP33" s="241">
        <f t="shared" si="138"/>
        <v>0</v>
      </c>
      <c r="AQ33" s="239">
        <f t="shared" si="138"/>
        <v>0</v>
      </c>
      <c r="AR33" s="206"/>
      <c r="AS33" s="108">
        <v>353</v>
      </c>
      <c r="AT33" s="194">
        <f>SUMIFS($H$16:$H$276,$C$16:$C$276,$AS33)</f>
        <v>10213</v>
      </c>
      <c r="AU33" s="194">
        <f>SUMIFS($T$16:$T$276,$C$16:$C$276,$AS33)</f>
        <v>0</v>
      </c>
      <c r="AV33" s="194">
        <f>SUMIFS($AF$16:$AF$276,$C$16:$C$276,$AS33)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65" customHeight="1" x14ac:dyDescent="0.25">
      <c r="A34" s="230"/>
      <c r="B34" s="179"/>
      <c r="C34" s="179">
        <v>369</v>
      </c>
      <c r="D34" s="576" t="s">
        <v>182</v>
      </c>
      <c r="E34" s="576"/>
      <c r="F34" s="576"/>
      <c r="G34" s="577"/>
      <c r="H34" s="76">
        <f t="shared" si="83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4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39">SUM(AG34:AQ34)</f>
        <v>0</v>
      </c>
      <c r="AG34" s="29">
        <f>I34+U34</f>
        <v>0</v>
      </c>
      <c r="AH34" s="92">
        <f t="shared" ref="AH34" si="140">J34+V34</f>
        <v>0</v>
      </c>
      <c r="AI34" s="31">
        <f t="shared" ref="AI34" si="141">K34+W34</f>
        <v>0</v>
      </c>
      <c r="AJ34" s="326">
        <f t="shared" ref="AJ34" si="142">L34+X34</f>
        <v>0</v>
      </c>
      <c r="AK34" s="290">
        <f t="shared" ref="AK34" si="143">M34+Y34</f>
        <v>0</v>
      </c>
      <c r="AL34" s="30">
        <f t="shared" ref="AL34" si="144">N34+Z34</f>
        <v>0</v>
      </c>
      <c r="AM34" s="30">
        <f t="shared" ref="AM34" si="145">O34+AA34</f>
        <v>0</v>
      </c>
      <c r="AN34" s="30">
        <f t="shared" ref="AN34" si="146">P34+AB34</f>
        <v>0</v>
      </c>
      <c r="AO34" s="30">
        <f t="shared" ref="AO34" si="147">Q34+AC34</f>
        <v>0</v>
      </c>
      <c r="AP34" s="30">
        <f t="shared" ref="AP34" si="148">R34+AD34</f>
        <v>0</v>
      </c>
      <c r="AQ34" s="31">
        <f t="shared" ref="AQ34" si="149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78" t="s">
        <v>17</v>
      </c>
      <c r="E35" s="578"/>
      <c r="F35" s="578"/>
      <c r="G35" s="579"/>
      <c r="H35" s="75">
        <f t="shared" si="83"/>
        <v>8304768</v>
      </c>
      <c r="I35" s="77">
        <f>I36+I42</f>
        <v>0</v>
      </c>
      <c r="J35" s="61">
        <f>J36+J42</f>
        <v>2045162</v>
      </c>
      <c r="K35" s="79">
        <f t="shared" ref="K35:S35" si="150">K36+K42</f>
        <v>0</v>
      </c>
      <c r="L35" s="301">
        <f t="shared" si="150"/>
        <v>0</v>
      </c>
      <c r="M35" s="95">
        <f t="shared" si="150"/>
        <v>0</v>
      </c>
      <c r="N35" s="78">
        <f t="shared" si="150"/>
        <v>0</v>
      </c>
      <c r="O35" s="78">
        <f t="shared" si="150"/>
        <v>4188455</v>
      </c>
      <c r="P35" s="78">
        <f t="shared" si="150"/>
        <v>2071151</v>
      </c>
      <c r="Q35" s="78">
        <f t="shared" si="150"/>
        <v>0</v>
      </c>
      <c r="R35" s="78">
        <f t="shared" si="150"/>
        <v>0</v>
      </c>
      <c r="S35" s="79">
        <f t="shared" si="150"/>
        <v>0</v>
      </c>
      <c r="T35" s="237">
        <f t="shared" si="84"/>
        <v>-65000</v>
      </c>
      <c r="U35" s="77">
        <f>U36+U42</f>
        <v>0</v>
      </c>
      <c r="V35" s="61">
        <f>V36+V42</f>
        <v>-65000</v>
      </c>
      <c r="W35" s="79">
        <f t="shared" ref="W35:AE35" si="151">W36+W42</f>
        <v>0</v>
      </c>
      <c r="X35" s="301">
        <f t="shared" si="151"/>
        <v>0</v>
      </c>
      <c r="Y35" s="95">
        <f t="shared" si="151"/>
        <v>0</v>
      </c>
      <c r="Z35" s="78">
        <f t="shared" si="151"/>
        <v>0</v>
      </c>
      <c r="AA35" s="78">
        <f t="shared" si="151"/>
        <v>0</v>
      </c>
      <c r="AB35" s="78">
        <f t="shared" si="151"/>
        <v>0</v>
      </c>
      <c r="AC35" s="78">
        <f t="shared" si="151"/>
        <v>0</v>
      </c>
      <c r="AD35" s="78">
        <f t="shared" si="151"/>
        <v>0</v>
      </c>
      <c r="AE35" s="79">
        <f t="shared" si="151"/>
        <v>0</v>
      </c>
      <c r="AF35" s="262">
        <f t="shared" si="98"/>
        <v>8239768</v>
      </c>
      <c r="AG35" s="315">
        <f>AG36+AG42</f>
        <v>0</v>
      </c>
      <c r="AH35" s="263">
        <f>AH36+AH42</f>
        <v>1980162</v>
      </c>
      <c r="AI35" s="239">
        <f t="shared" ref="AI35:AQ35" si="152">AI36+AI42</f>
        <v>0</v>
      </c>
      <c r="AJ35" s="303">
        <f t="shared" si="152"/>
        <v>0</v>
      </c>
      <c r="AK35" s="240">
        <f t="shared" si="152"/>
        <v>0</v>
      </c>
      <c r="AL35" s="241">
        <f t="shared" si="152"/>
        <v>0</v>
      </c>
      <c r="AM35" s="241">
        <f t="shared" si="152"/>
        <v>4188455</v>
      </c>
      <c r="AN35" s="241">
        <f t="shared" si="152"/>
        <v>2071151</v>
      </c>
      <c r="AO35" s="241">
        <f t="shared" si="152"/>
        <v>0</v>
      </c>
      <c r="AP35" s="241">
        <f t="shared" si="152"/>
        <v>0</v>
      </c>
      <c r="AQ35" s="239">
        <f t="shared" si="152"/>
        <v>0</v>
      </c>
      <c r="AR35" s="206"/>
      <c r="AS35" s="108">
        <v>368</v>
      </c>
      <c r="AT35" s="194">
        <f>SUMIFS($H$16:$H$276,$C$16:$C$276,$AS35)</f>
        <v>10352</v>
      </c>
      <c r="AU35" s="194">
        <f>SUMIFS($T$16:$T$276,$C$16:$C$276,$AS35)</f>
        <v>0</v>
      </c>
      <c r="AV35" s="194">
        <f>SUMIFS($AF$16:$AF$276,$C$16:$C$276,$AS35)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2">
        <v>42</v>
      </c>
      <c r="B36" s="573"/>
      <c r="C36" s="484"/>
      <c r="D36" s="574" t="s">
        <v>45</v>
      </c>
      <c r="E36" s="574"/>
      <c r="F36" s="574"/>
      <c r="G36" s="575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3">SUM(K37:K41)</f>
        <v>0</v>
      </c>
      <c r="L36" s="301">
        <f t="shared" si="153"/>
        <v>0</v>
      </c>
      <c r="M36" s="95">
        <f t="shared" si="153"/>
        <v>0</v>
      </c>
      <c r="N36" s="78">
        <f t="shared" si="153"/>
        <v>0</v>
      </c>
      <c r="O36" s="78">
        <f t="shared" si="153"/>
        <v>0</v>
      </c>
      <c r="P36" s="78">
        <f t="shared" si="153"/>
        <v>0</v>
      </c>
      <c r="Q36" s="78">
        <f t="shared" si="153"/>
        <v>0</v>
      </c>
      <c r="R36" s="78">
        <f t="shared" si="153"/>
        <v>0</v>
      </c>
      <c r="S36" s="79">
        <f t="shared" si="153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4">SUM(W37:W41)</f>
        <v>0</v>
      </c>
      <c r="X36" s="301">
        <f t="shared" si="154"/>
        <v>0</v>
      </c>
      <c r="Y36" s="95">
        <f t="shared" si="154"/>
        <v>0</v>
      </c>
      <c r="Z36" s="78">
        <f t="shared" si="154"/>
        <v>0</v>
      </c>
      <c r="AA36" s="78">
        <f t="shared" si="154"/>
        <v>0</v>
      </c>
      <c r="AB36" s="78">
        <f t="shared" si="154"/>
        <v>0</v>
      </c>
      <c r="AC36" s="78">
        <f t="shared" si="154"/>
        <v>0</v>
      </c>
      <c r="AD36" s="78">
        <f t="shared" si="154"/>
        <v>0</v>
      </c>
      <c r="AE36" s="79">
        <f t="shared" si="154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5">SUM(AI37:AI41)</f>
        <v>0</v>
      </c>
      <c r="AJ36" s="303">
        <f t="shared" si="155"/>
        <v>0</v>
      </c>
      <c r="AK36" s="240">
        <f t="shared" si="155"/>
        <v>0</v>
      </c>
      <c r="AL36" s="241">
        <f t="shared" si="155"/>
        <v>0</v>
      </c>
      <c r="AM36" s="241">
        <f t="shared" si="155"/>
        <v>0</v>
      </c>
      <c r="AN36" s="241">
        <f t="shared" si="155"/>
        <v>0</v>
      </c>
      <c r="AO36" s="241">
        <f t="shared" si="155"/>
        <v>0</v>
      </c>
      <c r="AP36" s="241">
        <f t="shared" si="155"/>
        <v>0</v>
      </c>
      <c r="AQ36" s="239">
        <f t="shared" si="155"/>
        <v>0</v>
      </c>
      <c r="AR36" s="206"/>
      <c r="AS36" s="494">
        <v>369</v>
      </c>
      <c r="AT36" s="194">
        <f>SUMIFS($H$16:$H$276,$C$16:$C$276,$AS36)</f>
        <v>11115</v>
      </c>
      <c r="AU36" s="194">
        <f>SUMIFS($T$16:$T$276,$C$16:$C$276,$AS36)</f>
        <v>-3686</v>
      </c>
      <c r="AV36" s="194">
        <f>SUMIFS($AF$16:$AF$276,$C$16:$C$276,$AS36)</f>
        <v>7429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76" t="s">
        <v>71</v>
      </c>
      <c r="E37" s="576"/>
      <c r="F37" s="576"/>
      <c r="G37" s="577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6">SUM(AG37:AQ37)</f>
        <v>0</v>
      </c>
      <c r="AG37" s="29">
        <f>I37+U37</f>
        <v>0</v>
      </c>
      <c r="AH37" s="92">
        <f t="shared" ref="AH37" si="157">J37+V37</f>
        <v>0</v>
      </c>
      <c r="AI37" s="31">
        <f t="shared" ref="AI37" si="158">K37+W37</f>
        <v>0</v>
      </c>
      <c r="AJ37" s="326">
        <f t="shared" ref="AJ37" si="159">L37+X37</f>
        <v>0</v>
      </c>
      <c r="AK37" s="290">
        <f t="shared" ref="AK37" si="160">M37+Y37</f>
        <v>0</v>
      </c>
      <c r="AL37" s="30">
        <f t="shared" ref="AL37" si="161">N37+Z37</f>
        <v>0</v>
      </c>
      <c r="AM37" s="30">
        <f t="shared" ref="AM37" si="162">O37+AA37</f>
        <v>0</v>
      </c>
      <c r="AN37" s="30">
        <f t="shared" ref="AN37" si="163">P37+AB37</f>
        <v>0</v>
      </c>
      <c r="AO37" s="30">
        <f t="shared" ref="AO37" si="164">Q37+AC37</f>
        <v>0</v>
      </c>
      <c r="AP37" s="30">
        <f t="shared" ref="AP37" si="165">R37+AD37</f>
        <v>0</v>
      </c>
      <c r="AQ37" s="31">
        <f t="shared" ref="AQ37" si="166">S37+AE37</f>
        <v>0</v>
      </c>
      <c r="AR37" s="206"/>
      <c r="AS37" s="494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76" t="s">
        <v>11</v>
      </c>
      <c r="E38" s="576"/>
      <c r="F38" s="576"/>
      <c r="G38" s="577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7">SUM(AG38:AQ38)</f>
        <v>0</v>
      </c>
      <c r="AG38" s="29">
        <f>I38+U38</f>
        <v>0</v>
      </c>
      <c r="AH38" s="92">
        <f t="shared" ref="AH38" si="168">J38+V38</f>
        <v>0</v>
      </c>
      <c r="AI38" s="31">
        <f t="shared" ref="AI38" si="169">K38+W38</f>
        <v>0</v>
      </c>
      <c r="AJ38" s="326">
        <f t="shared" ref="AJ38" si="170">L38+X38</f>
        <v>0</v>
      </c>
      <c r="AK38" s="290">
        <f t="shared" ref="AK38" si="171">M38+Y38</f>
        <v>0</v>
      </c>
      <c r="AL38" s="30">
        <f t="shared" ref="AL38" si="172">N38+Z38</f>
        <v>0</v>
      </c>
      <c r="AM38" s="30">
        <f t="shared" ref="AM38" si="173">O38+AA38</f>
        <v>0</v>
      </c>
      <c r="AN38" s="30">
        <f t="shared" ref="AN38" si="174">P38+AB38</f>
        <v>0</v>
      </c>
      <c r="AO38" s="30">
        <f t="shared" ref="AO38" si="175">Q38+AC38</f>
        <v>0</v>
      </c>
      <c r="AP38" s="30">
        <f t="shared" ref="AP38" si="176">R38+AD38</f>
        <v>0</v>
      </c>
      <c r="AQ38" s="31">
        <f t="shared" ref="AQ38" si="177">S38+AE38</f>
        <v>0</v>
      </c>
      <c r="AR38" s="206"/>
      <c r="AS38" s="494">
        <v>381</v>
      </c>
      <c r="AT38" s="194">
        <f>SUMIFS($H$16:$H$276,$C$16:$C$276,$AS38)</f>
        <v>0</v>
      </c>
      <c r="AU38" s="194">
        <f>SUMIFS($T$16:$T$276,$C$16:$C$276,$AS38)</f>
        <v>0</v>
      </c>
      <c r="AV38" s="194">
        <f>SUMIFS($AF$16:$AF$276,$C$16:$C$276,$AS38)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76" t="s">
        <v>88</v>
      </c>
      <c r="E39" s="576"/>
      <c r="F39" s="576"/>
      <c r="G39" s="577"/>
      <c r="H39" s="76">
        <f t="shared" ref="H39:H44" si="178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79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0">SUM(AG39:AQ39)</f>
        <v>0</v>
      </c>
      <c r="AG39" s="29">
        <f>I39+U39</f>
        <v>0</v>
      </c>
      <c r="AH39" s="92">
        <f t="shared" ref="AH39" si="181">J39+V39</f>
        <v>0</v>
      </c>
      <c r="AI39" s="31">
        <f t="shared" ref="AI39" si="182">K39+W39</f>
        <v>0</v>
      </c>
      <c r="AJ39" s="326">
        <f t="shared" ref="AJ39" si="183">L39+X39</f>
        <v>0</v>
      </c>
      <c r="AK39" s="290">
        <f t="shared" ref="AK39" si="184">M39+Y39</f>
        <v>0</v>
      </c>
      <c r="AL39" s="30">
        <f t="shared" ref="AL39" si="185">N39+Z39</f>
        <v>0</v>
      </c>
      <c r="AM39" s="30">
        <f t="shared" ref="AM39" si="186">O39+AA39</f>
        <v>0</v>
      </c>
      <c r="AN39" s="30">
        <f t="shared" ref="AN39" si="187">P39+AB39</f>
        <v>0</v>
      </c>
      <c r="AO39" s="30">
        <f t="shared" ref="AO39" si="188">Q39+AC39</f>
        <v>0</v>
      </c>
      <c r="AP39" s="30">
        <f t="shared" ref="AP39" si="189">R39+AD39</f>
        <v>0</v>
      </c>
      <c r="AQ39" s="31">
        <f t="shared" ref="AQ39" si="190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76" t="s">
        <v>46</v>
      </c>
      <c r="E40" s="576"/>
      <c r="F40" s="576"/>
      <c r="G40" s="577"/>
      <c r="H40" s="76">
        <f t="shared" si="178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79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1">SUM(AG40:AQ40)</f>
        <v>0</v>
      </c>
      <c r="AG40" s="29">
        <f>I40+U40</f>
        <v>0</v>
      </c>
      <c r="AH40" s="92">
        <f t="shared" ref="AH40" si="192">J40+V40</f>
        <v>0</v>
      </c>
      <c r="AI40" s="31">
        <f t="shared" ref="AI40" si="193">K40+W40</f>
        <v>0</v>
      </c>
      <c r="AJ40" s="326">
        <f t="shared" ref="AJ40" si="194">L40+X40</f>
        <v>0</v>
      </c>
      <c r="AK40" s="290">
        <f t="shared" ref="AK40" si="195">M40+Y40</f>
        <v>0</v>
      </c>
      <c r="AL40" s="30">
        <f t="shared" ref="AL40" si="196">N40+Z40</f>
        <v>0</v>
      </c>
      <c r="AM40" s="30">
        <f t="shared" ref="AM40" si="197">O40+AA40</f>
        <v>0</v>
      </c>
      <c r="AN40" s="30">
        <f t="shared" ref="AN40" si="198">P40+AB40</f>
        <v>0</v>
      </c>
      <c r="AO40" s="30">
        <f t="shared" ref="AO40" si="199">Q40+AC40</f>
        <v>0</v>
      </c>
      <c r="AP40" s="30">
        <f t="shared" ref="AP40" si="200">R40+AD40</f>
        <v>0</v>
      </c>
      <c r="AQ40" s="31">
        <f t="shared" ref="AQ40" si="201">S40+AE40</f>
        <v>0</v>
      </c>
      <c r="AR40" s="206"/>
      <c r="AS40" s="107">
        <v>421</v>
      </c>
      <c r="AT40" s="194">
        <f>SUMIFS($H$16:$H$276,$C$16:$C$276,$AS40)</f>
        <v>0</v>
      </c>
      <c r="AU40" s="194">
        <f>SUMIFS($T$16:$T$276,$C$16:$C$276,$AS40)</f>
        <v>0</v>
      </c>
      <c r="AV40" s="194">
        <f>SUMIFS($AF$16:$AF$276,$C$16:$C$276,$AS40)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76" t="s">
        <v>84</v>
      </c>
      <c r="E41" s="576"/>
      <c r="F41" s="576"/>
      <c r="G41" s="577"/>
      <c r="H41" s="76">
        <f t="shared" si="178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79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2">SUM(AG41:AQ41)</f>
        <v>0</v>
      </c>
      <c r="AG41" s="29">
        <f>I41+U41</f>
        <v>0</v>
      </c>
      <c r="AH41" s="92">
        <f t="shared" ref="AH41" si="203">J41+V41</f>
        <v>0</v>
      </c>
      <c r="AI41" s="31">
        <f t="shared" ref="AI41" si="204">K41+W41</f>
        <v>0</v>
      </c>
      <c r="AJ41" s="326">
        <f t="shared" ref="AJ41" si="205">L41+X41</f>
        <v>0</v>
      </c>
      <c r="AK41" s="290">
        <f t="shared" ref="AK41" si="206">M41+Y41</f>
        <v>0</v>
      </c>
      <c r="AL41" s="30">
        <f t="shared" ref="AL41" si="207">N41+Z41</f>
        <v>0</v>
      </c>
      <c r="AM41" s="30">
        <f t="shared" ref="AM41" si="208">O41+AA41</f>
        <v>0</v>
      </c>
      <c r="AN41" s="30">
        <f t="shared" ref="AN41" si="209">P41+AB41</f>
        <v>0</v>
      </c>
      <c r="AO41" s="30">
        <f t="shared" ref="AO41" si="210">Q41+AC41</f>
        <v>0</v>
      </c>
      <c r="AP41" s="30">
        <f t="shared" ref="AP41" si="211">R41+AD41</f>
        <v>0</v>
      </c>
      <c r="AQ41" s="31">
        <f t="shared" ref="AQ41" si="212">S41+AE41</f>
        <v>0</v>
      </c>
      <c r="AR41" s="206"/>
      <c r="AS41" s="107">
        <v>422</v>
      </c>
      <c r="AT41" s="194">
        <f>SUMIFS($H$16:$H$276,$C$16:$C$276,$AS41)</f>
        <v>34800</v>
      </c>
      <c r="AU41" s="194">
        <f>SUMIFS($T$16:$T$276,$C$16:$C$276,$AS41)</f>
        <v>46660</v>
      </c>
      <c r="AV41" s="194">
        <f>SUMIFS($AF$16:$AF$276,$C$16:$C$276,$AS41)</f>
        <v>81460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49">
        <v>45</v>
      </c>
      <c r="B42" s="550"/>
      <c r="C42" s="482"/>
      <c r="D42" s="547" t="s">
        <v>85</v>
      </c>
      <c r="E42" s="547"/>
      <c r="F42" s="547"/>
      <c r="G42" s="548"/>
      <c r="H42" s="237">
        <f t="shared" si="178"/>
        <v>8304768</v>
      </c>
      <c r="I42" s="263">
        <f t="shared" ref="I42:S42" si="213">I43+I44</f>
        <v>0</v>
      </c>
      <c r="J42" s="263">
        <f t="shared" si="213"/>
        <v>2045162</v>
      </c>
      <c r="K42" s="239">
        <f t="shared" si="213"/>
        <v>0</v>
      </c>
      <c r="L42" s="303">
        <f t="shared" si="213"/>
        <v>0</v>
      </c>
      <c r="M42" s="240">
        <f t="shared" si="213"/>
        <v>0</v>
      </c>
      <c r="N42" s="241">
        <f t="shared" si="213"/>
        <v>0</v>
      </c>
      <c r="O42" s="241">
        <f t="shared" si="213"/>
        <v>4188455</v>
      </c>
      <c r="P42" s="241">
        <f t="shared" si="213"/>
        <v>2071151</v>
      </c>
      <c r="Q42" s="241">
        <f t="shared" si="213"/>
        <v>0</v>
      </c>
      <c r="R42" s="241">
        <f t="shared" si="213"/>
        <v>0</v>
      </c>
      <c r="S42" s="242">
        <f t="shared" si="213"/>
        <v>0</v>
      </c>
      <c r="T42" s="237">
        <f t="shared" si="179"/>
        <v>-65000</v>
      </c>
      <c r="U42" s="263">
        <f t="shared" ref="U42:AE42" si="214">U43+U44</f>
        <v>0</v>
      </c>
      <c r="V42" s="241">
        <f t="shared" si="214"/>
        <v>-65000</v>
      </c>
      <c r="W42" s="239">
        <f t="shared" si="214"/>
        <v>0</v>
      </c>
      <c r="X42" s="303">
        <f t="shared" si="214"/>
        <v>0</v>
      </c>
      <c r="Y42" s="240">
        <f t="shared" si="214"/>
        <v>0</v>
      </c>
      <c r="Z42" s="241">
        <f t="shared" si="214"/>
        <v>0</v>
      </c>
      <c r="AA42" s="241">
        <f t="shared" si="214"/>
        <v>0</v>
      </c>
      <c r="AB42" s="241">
        <f t="shared" si="214"/>
        <v>0</v>
      </c>
      <c r="AC42" s="241">
        <f t="shared" si="214"/>
        <v>0</v>
      </c>
      <c r="AD42" s="241">
        <f t="shared" si="214"/>
        <v>0</v>
      </c>
      <c r="AE42" s="242">
        <f t="shared" si="214"/>
        <v>0</v>
      </c>
      <c r="AF42" s="262">
        <f t="shared" ref="AF42" si="215">SUM(AG42:AQ42)</f>
        <v>8239768</v>
      </c>
      <c r="AG42" s="238">
        <f t="shared" ref="AG42:AQ42" si="216">AG43+AG44</f>
        <v>0</v>
      </c>
      <c r="AH42" s="241">
        <f t="shared" si="216"/>
        <v>1980162</v>
      </c>
      <c r="AI42" s="239">
        <f t="shared" si="216"/>
        <v>0</v>
      </c>
      <c r="AJ42" s="303">
        <f t="shared" si="216"/>
        <v>0</v>
      </c>
      <c r="AK42" s="240">
        <f t="shared" si="216"/>
        <v>0</v>
      </c>
      <c r="AL42" s="241">
        <f t="shared" si="216"/>
        <v>0</v>
      </c>
      <c r="AM42" s="241">
        <f t="shared" si="216"/>
        <v>4188455</v>
      </c>
      <c r="AN42" s="241">
        <f t="shared" si="216"/>
        <v>2071151</v>
      </c>
      <c r="AO42" s="241">
        <f t="shared" si="216"/>
        <v>0</v>
      </c>
      <c r="AP42" s="241">
        <f t="shared" si="216"/>
        <v>0</v>
      </c>
      <c r="AQ42" s="242">
        <f t="shared" si="216"/>
        <v>0</v>
      </c>
      <c r="AR42" s="206"/>
      <c r="AS42" s="108">
        <v>423</v>
      </c>
      <c r="AT42" s="194">
        <f>SUMIFS($H$16:$H$276,$C$16:$C$276,$AS42)</f>
        <v>0</v>
      </c>
      <c r="AU42" s="194">
        <f>SUMIFS($T$16:$T$276,$C$16:$C$276,$AS42)</f>
        <v>0</v>
      </c>
      <c r="AV42" s="194">
        <f>SUMIFS($AF$16:$AF$276,$C$16:$C$276,$AS42)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76" t="s">
        <v>86</v>
      </c>
      <c r="E43" s="576"/>
      <c r="F43" s="576"/>
      <c r="G43" s="577"/>
      <c r="H43" s="76">
        <f t="shared" si="178"/>
        <v>8304768</v>
      </c>
      <c r="I43" s="80"/>
      <c r="J43" s="94">
        <v>2045162</v>
      </c>
      <c r="K43" s="82"/>
      <c r="L43" s="302"/>
      <c r="M43" s="118"/>
      <c r="N43" s="81"/>
      <c r="O43" s="81">
        <v>4188455</v>
      </c>
      <c r="P43" s="81">
        <v>2071151</v>
      </c>
      <c r="Q43" s="81"/>
      <c r="R43" s="81"/>
      <c r="S43" s="82"/>
      <c r="T43" s="487">
        <f t="shared" si="179"/>
        <v>-65000</v>
      </c>
      <c r="U43" s="80"/>
      <c r="V43" s="94">
        <v>-65000</v>
      </c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7">SUM(AG43:AQ43)</f>
        <v>8239768</v>
      </c>
      <c r="AG43" s="29">
        <f>I43+U43</f>
        <v>0</v>
      </c>
      <c r="AH43" s="92">
        <f t="shared" ref="AH43" si="218">J43+V43</f>
        <v>1980162</v>
      </c>
      <c r="AI43" s="31">
        <f t="shared" ref="AI43" si="219">K43+W43</f>
        <v>0</v>
      </c>
      <c r="AJ43" s="326">
        <f t="shared" ref="AJ43" si="220">L43+X43</f>
        <v>0</v>
      </c>
      <c r="AK43" s="290">
        <f t="shared" ref="AK43" si="221">M43+Y43</f>
        <v>0</v>
      </c>
      <c r="AL43" s="30">
        <f t="shared" ref="AL43" si="222">N43+Z43</f>
        <v>0</v>
      </c>
      <c r="AM43" s="30">
        <f t="shared" ref="AM43" si="223">O43+AA43</f>
        <v>4188455</v>
      </c>
      <c r="AN43" s="30">
        <f t="shared" ref="AN43" si="224">P43+AB43</f>
        <v>2071151</v>
      </c>
      <c r="AO43" s="30">
        <f t="shared" ref="AO43" si="225">Q43+AC43</f>
        <v>0</v>
      </c>
      <c r="AP43" s="30">
        <f t="shared" ref="AP43" si="226">R43+AD43</f>
        <v>0</v>
      </c>
      <c r="AQ43" s="31">
        <f t="shared" ref="AQ43" si="227">S43+AE43</f>
        <v>0</v>
      </c>
      <c r="AR43" s="206"/>
      <c r="AS43" s="108">
        <v>424</v>
      </c>
      <c r="AT43" s="194">
        <f>SUMIFS($H$16:$H$276,$C$16:$C$276,$AS43)</f>
        <v>5000</v>
      </c>
      <c r="AU43" s="194">
        <f>SUMIFS($T$16:$T$276,$C$16:$C$276,$AS43)</f>
        <v>14747</v>
      </c>
      <c r="AV43" s="194">
        <f>SUMIFS($AF$16:$AF$276,$C$16:$C$276,$AS43)</f>
        <v>19747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76" t="s">
        <v>90</v>
      </c>
      <c r="E44" s="576"/>
      <c r="F44" s="576"/>
      <c r="G44" s="577"/>
      <c r="H44" s="76">
        <f t="shared" si="178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79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28">SUM(AG44:AQ44)</f>
        <v>0</v>
      </c>
      <c r="AG44" s="29">
        <f>I44+U44</f>
        <v>0</v>
      </c>
      <c r="AH44" s="92">
        <f t="shared" ref="AH44" si="229">J44+V44</f>
        <v>0</v>
      </c>
      <c r="AI44" s="31">
        <f t="shared" ref="AI44" si="230">K44+W44</f>
        <v>0</v>
      </c>
      <c r="AJ44" s="326">
        <f t="shared" ref="AJ44" si="231">L44+X44</f>
        <v>0</v>
      </c>
      <c r="AK44" s="290">
        <f t="shared" ref="AK44" si="232">M44+Y44</f>
        <v>0</v>
      </c>
      <c r="AL44" s="30">
        <f t="shared" ref="AL44" si="233">N44+Z44</f>
        <v>0</v>
      </c>
      <c r="AM44" s="30">
        <f t="shared" ref="AM44" si="234">O44+AA44</f>
        <v>0</v>
      </c>
      <c r="AN44" s="30">
        <f t="shared" ref="AN44" si="235">P44+AB44</f>
        <v>0</v>
      </c>
      <c r="AO44" s="30">
        <f t="shared" ref="AO44" si="236">Q44+AC44</f>
        <v>0</v>
      </c>
      <c r="AP44" s="30">
        <f t="shared" ref="AP44" si="237">R44+AD44</f>
        <v>0</v>
      </c>
      <c r="AQ44" s="31">
        <f t="shared" ref="AQ44" si="238">S44+AE44</f>
        <v>0</v>
      </c>
      <c r="AR44" s="206"/>
      <c r="AS44" s="108">
        <v>426</v>
      </c>
      <c r="AT44" s="194">
        <f>SUMIFS($H$16:$H$276,$C$16:$C$276,$AS44)</f>
        <v>25000</v>
      </c>
      <c r="AU44" s="194">
        <f>SUMIFS($T$16:$T$276,$C$16:$C$276,$AS44)</f>
        <v>-17000</v>
      </c>
      <c r="AV44" s="194">
        <f>SUMIFS($AF$16:$AF$276,$C$16:$C$276,$AS44)</f>
        <v>8000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9" t="s">
        <v>119</v>
      </c>
      <c r="B46" s="590"/>
      <c r="C46" s="590"/>
      <c r="D46" s="580" t="s">
        <v>134</v>
      </c>
      <c r="E46" s="580"/>
      <c r="F46" s="580"/>
      <c r="G46" s="581"/>
      <c r="H46" s="83">
        <f>SUM(I46:S46)</f>
        <v>135847</v>
      </c>
      <c r="I46" s="84">
        <f t="shared" ref="I46:S46" si="239">I47+I63</f>
        <v>0</v>
      </c>
      <c r="J46" s="285">
        <f t="shared" si="239"/>
        <v>0</v>
      </c>
      <c r="K46" s="86">
        <f t="shared" si="239"/>
        <v>0</v>
      </c>
      <c r="L46" s="300">
        <f t="shared" si="239"/>
        <v>0</v>
      </c>
      <c r="M46" s="120">
        <f t="shared" si="239"/>
        <v>0</v>
      </c>
      <c r="N46" s="85">
        <f t="shared" si="239"/>
        <v>0</v>
      </c>
      <c r="O46" s="85">
        <f t="shared" si="239"/>
        <v>135847</v>
      </c>
      <c r="P46" s="85">
        <f t="shared" si="239"/>
        <v>0</v>
      </c>
      <c r="Q46" s="85">
        <f t="shared" si="239"/>
        <v>0</v>
      </c>
      <c r="R46" s="85">
        <f t="shared" si="239"/>
        <v>0</v>
      </c>
      <c r="S46" s="86">
        <f t="shared" si="239"/>
        <v>0</v>
      </c>
      <c r="T46" s="245">
        <f>SUM(U46:AE46)</f>
        <v>82190</v>
      </c>
      <c r="U46" s="84">
        <f t="shared" ref="U46:AE46" si="240">U47+U63</f>
        <v>0</v>
      </c>
      <c r="V46" s="285">
        <f t="shared" si="240"/>
        <v>0</v>
      </c>
      <c r="W46" s="86">
        <f t="shared" si="240"/>
        <v>0</v>
      </c>
      <c r="X46" s="300">
        <f t="shared" si="240"/>
        <v>0</v>
      </c>
      <c r="Y46" s="120">
        <f t="shared" si="240"/>
        <v>0</v>
      </c>
      <c r="Z46" s="85">
        <f t="shared" si="240"/>
        <v>0</v>
      </c>
      <c r="AA46" s="85">
        <f t="shared" si="240"/>
        <v>74576</v>
      </c>
      <c r="AB46" s="85">
        <f t="shared" si="240"/>
        <v>7614</v>
      </c>
      <c r="AC46" s="85">
        <f t="shared" si="240"/>
        <v>0</v>
      </c>
      <c r="AD46" s="85">
        <f t="shared" si="240"/>
        <v>0</v>
      </c>
      <c r="AE46" s="86">
        <f t="shared" si="240"/>
        <v>0</v>
      </c>
      <c r="AF46" s="261">
        <f>SUM(AG46:AQ46)</f>
        <v>218037</v>
      </c>
      <c r="AG46" s="468">
        <f t="shared" ref="AG46:AL46" si="241">AG47+AG63</f>
        <v>0</v>
      </c>
      <c r="AH46" s="469">
        <f t="shared" si="241"/>
        <v>0</v>
      </c>
      <c r="AI46" s="470">
        <f t="shared" si="241"/>
        <v>0</v>
      </c>
      <c r="AJ46" s="471">
        <f t="shared" si="241"/>
        <v>0</v>
      </c>
      <c r="AK46" s="472">
        <f t="shared" si="241"/>
        <v>0</v>
      </c>
      <c r="AL46" s="473">
        <f t="shared" si="241"/>
        <v>0</v>
      </c>
      <c r="AM46" s="473">
        <f>AM47+AM63</f>
        <v>210423</v>
      </c>
      <c r="AN46" s="473">
        <f>AN47+AN63</f>
        <v>7614</v>
      </c>
      <c r="AO46" s="473">
        <f>AO47+AO63</f>
        <v>0</v>
      </c>
      <c r="AP46" s="473">
        <f>AP47+AP63</f>
        <v>0</v>
      </c>
      <c r="AQ46" s="470">
        <f>AQ47+AQ63</f>
        <v>0</v>
      </c>
      <c r="AR46" s="206"/>
      <c r="AS46" s="190"/>
      <c r="AT46" s="442" t="s">
        <v>94</v>
      </c>
      <c r="AU46" s="442" t="s">
        <v>116</v>
      </c>
      <c r="AV46" s="442" t="s">
        <v>151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74" t="s">
        <v>16</v>
      </c>
      <c r="E47" s="574"/>
      <c r="F47" s="574"/>
      <c r="G47" s="575"/>
      <c r="H47" s="75">
        <f t="shared" ref="H47:H72" si="242">SUM(I47:S47)</f>
        <v>135847</v>
      </c>
      <c r="I47" s="77">
        <f>I48+I52+I59+I57</f>
        <v>0</v>
      </c>
      <c r="J47" s="77">
        <f t="shared" ref="J47:S47" si="243">J48+J52+J59+J57</f>
        <v>0</v>
      </c>
      <c r="K47" s="77">
        <f t="shared" si="243"/>
        <v>0</v>
      </c>
      <c r="L47" s="77">
        <f t="shared" si="243"/>
        <v>0</v>
      </c>
      <c r="M47" s="77">
        <f t="shared" si="243"/>
        <v>0</v>
      </c>
      <c r="N47" s="77">
        <f t="shared" si="243"/>
        <v>0</v>
      </c>
      <c r="O47" s="77">
        <f>O48+O52+O59+O57</f>
        <v>135847</v>
      </c>
      <c r="P47" s="77">
        <f t="shared" si="243"/>
        <v>0</v>
      </c>
      <c r="Q47" s="77">
        <f t="shared" si="243"/>
        <v>0</v>
      </c>
      <c r="R47" s="77">
        <f t="shared" si="243"/>
        <v>0</v>
      </c>
      <c r="S47" s="77">
        <f t="shared" si="243"/>
        <v>0</v>
      </c>
      <c r="T47" s="237">
        <f t="shared" ref="T47:T72" si="244">SUM(U47:AE47)</f>
        <v>81938</v>
      </c>
      <c r="U47" s="77">
        <f>U48+U52+U59+U57</f>
        <v>0</v>
      </c>
      <c r="V47" s="77">
        <f t="shared" ref="V47:AE47" si="245">V48+V52+V59+V57</f>
        <v>0</v>
      </c>
      <c r="W47" s="77">
        <f t="shared" si="245"/>
        <v>0</v>
      </c>
      <c r="X47" s="77">
        <f t="shared" si="245"/>
        <v>0</v>
      </c>
      <c r="Y47" s="77">
        <f t="shared" si="245"/>
        <v>0</v>
      </c>
      <c r="Z47" s="77">
        <f t="shared" si="245"/>
        <v>0</v>
      </c>
      <c r="AA47" s="77">
        <f t="shared" si="245"/>
        <v>74324</v>
      </c>
      <c r="AB47" s="77">
        <f t="shared" si="245"/>
        <v>7614</v>
      </c>
      <c r="AC47" s="77">
        <f t="shared" si="245"/>
        <v>0</v>
      </c>
      <c r="AD47" s="77">
        <f t="shared" si="245"/>
        <v>0</v>
      </c>
      <c r="AE47" s="77">
        <f t="shared" si="245"/>
        <v>0</v>
      </c>
      <c r="AF47" s="262">
        <f t="shared" ref="AF47:AF72" si="246">SUM(AG47:AQ47)</f>
        <v>217785</v>
      </c>
      <c r="AG47" s="315">
        <f>AG48+AG52+AG59+AG57</f>
        <v>0</v>
      </c>
      <c r="AH47" s="315">
        <f t="shared" ref="AH47:AQ47" si="247">AH48+AH52+AH59+AH57</f>
        <v>0</v>
      </c>
      <c r="AI47" s="315">
        <f t="shared" si="247"/>
        <v>0</v>
      </c>
      <c r="AJ47" s="315">
        <f t="shared" si="247"/>
        <v>0</v>
      </c>
      <c r="AK47" s="315">
        <f t="shared" si="247"/>
        <v>0</v>
      </c>
      <c r="AL47" s="315">
        <f t="shared" si="247"/>
        <v>0</v>
      </c>
      <c r="AM47" s="315">
        <f>AM48+AM52+AM59+AM57</f>
        <v>210171</v>
      </c>
      <c r="AN47" s="315">
        <f t="shared" si="247"/>
        <v>7614</v>
      </c>
      <c r="AO47" s="315">
        <f t="shared" si="247"/>
        <v>0</v>
      </c>
      <c r="AP47" s="315">
        <f t="shared" si="247"/>
        <v>0</v>
      </c>
      <c r="AQ47" s="315">
        <f t="shared" si="247"/>
        <v>0</v>
      </c>
      <c r="AR47" s="206"/>
      <c r="AS47" s="89">
        <v>311</v>
      </c>
      <c r="AT47" s="388">
        <f>SUMIFS($H$16:$H$210,$C$16:$C$210,$AS47)</f>
        <v>6269432</v>
      </c>
      <c r="AU47" s="388">
        <f>SUMIFS($T$16:$T$210,$C$16:$C$210,$AS47)</f>
        <v>49861</v>
      </c>
      <c r="AV47" s="388">
        <f>SUMIFS($AF$16:$AF$210,$C$16:$C$210,$AS47)</f>
        <v>6319293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2">
        <v>31</v>
      </c>
      <c r="B48" s="573"/>
      <c r="C48" s="90"/>
      <c r="D48" s="574" t="s">
        <v>0</v>
      </c>
      <c r="E48" s="574"/>
      <c r="F48" s="574"/>
      <c r="G48" s="575"/>
      <c r="H48" s="75">
        <f t="shared" si="242"/>
        <v>5194</v>
      </c>
      <c r="I48" s="77">
        <f>SUM(I49:I51)</f>
        <v>0</v>
      </c>
      <c r="J48" s="61">
        <f>SUM(J49:J51)</f>
        <v>0</v>
      </c>
      <c r="K48" s="79">
        <f t="shared" ref="K48:S48" si="248">SUM(K49:K51)</f>
        <v>0</v>
      </c>
      <c r="L48" s="301">
        <f t="shared" si="248"/>
        <v>0</v>
      </c>
      <c r="M48" s="95">
        <f t="shared" si="248"/>
        <v>0</v>
      </c>
      <c r="N48" s="78">
        <f t="shared" si="248"/>
        <v>0</v>
      </c>
      <c r="O48" s="78">
        <f t="shared" ref="O48" si="249">SUM(O49:O51)</f>
        <v>5194</v>
      </c>
      <c r="P48" s="78">
        <f t="shared" si="248"/>
        <v>0</v>
      </c>
      <c r="Q48" s="78">
        <f t="shared" si="248"/>
        <v>0</v>
      </c>
      <c r="R48" s="78">
        <f t="shared" si="248"/>
        <v>0</v>
      </c>
      <c r="S48" s="229">
        <f t="shared" si="248"/>
        <v>0</v>
      </c>
      <c r="T48" s="248">
        <f t="shared" si="244"/>
        <v>115338</v>
      </c>
      <c r="U48" s="77">
        <f>SUM(U49:U51)</f>
        <v>0</v>
      </c>
      <c r="V48" s="61">
        <f>SUM(V49:V51)</f>
        <v>0</v>
      </c>
      <c r="W48" s="79">
        <f t="shared" ref="W48:AE48" si="250">SUM(W49:W51)</f>
        <v>0</v>
      </c>
      <c r="X48" s="301">
        <f t="shared" si="250"/>
        <v>0</v>
      </c>
      <c r="Y48" s="95">
        <f t="shared" si="250"/>
        <v>0</v>
      </c>
      <c r="Z48" s="78">
        <f t="shared" si="250"/>
        <v>0</v>
      </c>
      <c r="AA48" s="78">
        <f t="shared" ref="AA48" si="251">SUM(AA49:AA51)</f>
        <v>113634</v>
      </c>
      <c r="AB48" s="78">
        <f t="shared" si="250"/>
        <v>1704</v>
      </c>
      <c r="AC48" s="78">
        <f t="shared" si="250"/>
        <v>0</v>
      </c>
      <c r="AD48" s="78">
        <f t="shared" si="250"/>
        <v>0</v>
      </c>
      <c r="AE48" s="229">
        <f t="shared" si="250"/>
        <v>0</v>
      </c>
      <c r="AF48" s="262">
        <f t="shared" si="246"/>
        <v>120532</v>
      </c>
      <c r="AG48" s="315">
        <f>SUM(AG49:AG51)</f>
        <v>0</v>
      </c>
      <c r="AH48" s="263">
        <f>SUM(AH49:AH51)</f>
        <v>0</v>
      </c>
      <c r="AI48" s="239">
        <f t="shared" ref="AI48:AQ48" si="252">SUM(AI49:AI51)</f>
        <v>0</v>
      </c>
      <c r="AJ48" s="303">
        <f t="shared" si="252"/>
        <v>0</v>
      </c>
      <c r="AK48" s="240">
        <f t="shared" si="252"/>
        <v>0</v>
      </c>
      <c r="AL48" s="241">
        <f t="shared" si="252"/>
        <v>0</v>
      </c>
      <c r="AM48" s="241">
        <f t="shared" ref="AM48" si="253">SUM(AM49:AM51)</f>
        <v>118828</v>
      </c>
      <c r="AN48" s="241">
        <f t="shared" si="252"/>
        <v>1704</v>
      </c>
      <c r="AO48" s="241">
        <f t="shared" si="252"/>
        <v>0</v>
      </c>
      <c r="AP48" s="241">
        <f t="shared" si="252"/>
        <v>0</v>
      </c>
      <c r="AQ48" s="242">
        <f t="shared" si="252"/>
        <v>0</v>
      </c>
      <c r="AR48" s="206"/>
      <c r="AS48" s="89">
        <v>312</v>
      </c>
      <c r="AT48" s="388">
        <f>SUMIFS($H$16:$H$210,$C$16:$C$210,$AS48)</f>
        <v>262238</v>
      </c>
      <c r="AU48" s="388">
        <f>SUMIFS($T$16:$T$210,$C$16:$C$210,$AS48)</f>
        <v>57155</v>
      </c>
      <c r="AV48" s="388">
        <f>SUMIFS($AF$16:$AF$210,$C$16:$C$210,$AS48)</f>
        <v>319393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76" t="s">
        <v>1</v>
      </c>
      <c r="E49" s="576"/>
      <c r="F49" s="576"/>
      <c r="G49" s="576"/>
      <c r="H49" s="76">
        <f t="shared" si="242"/>
        <v>4432</v>
      </c>
      <c r="I49" s="80"/>
      <c r="J49" s="94"/>
      <c r="K49" s="82"/>
      <c r="L49" s="302"/>
      <c r="M49" s="118"/>
      <c r="N49" s="81"/>
      <c r="O49" s="81">
        <v>4432</v>
      </c>
      <c r="P49" s="81"/>
      <c r="Q49" s="81"/>
      <c r="R49" s="81"/>
      <c r="S49" s="82"/>
      <c r="T49" s="28">
        <f>SUM(U49:AE49)</f>
        <v>54861</v>
      </c>
      <c r="U49" s="80"/>
      <c r="V49" s="94"/>
      <c r="W49" s="82"/>
      <c r="X49" s="302"/>
      <c r="Y49" s="118"/>
      <c r="Z49" s="81"/>
      <c r="AA49" s="81">
        <v>53157</v>
      </c>
      <c r="AB49" s="81">
        <v>1704</v>
      </c>
      <c r="AC49" s="81"/>
      <c r="AD49" s="81"/>
      <c r="AE49" s="82"/>
      <c r="AF49" s="109">
        <f t="shared" si="246"/>
        <v>59293</v>
      </c>
      <c r="AG49" s="29">
        <f>I49+U49</f>
        <v>0</v>
      </c>
      <c r="AH49" s="92">
        <f t="shared" ref="AH49:AQ51" si="254">J49+V49</f>
        <v>0</v>
      </c>
      <c r="AI49" s="31">
        <f t="shared" si="254"/>
        <v>0</v>
      </c>
      <c r="AJ49" s="326">
        <f t="shared" si="254"/>
        <v>0</v>
      </c>
      <c r="AK49" s="290">
        <f t="shared" si="254"/>
        <v>0</v>
      </c>
      <c r="AL49" s="30">
        <f t="shared" si="254"/>
        <v>0</v>
      </c>
      <c r="AM49" s="30">
        <f t="shared" si="254"/>
        <v>57589</v>
      </c>
      <c r="AN49" s="30">
        <f t="shared" si="254"/>
        <v>1704</v>
      </c>
      <c r="AO49" s="30">
        <f t="shared" si="254"/>
        <v>0</v>
      </c>
      <c r="AP49" s="30">
        <f t="shared" si="254"/>
        <v>0</v>
      </c>
      <c r="AQ49" s="31">
        <f t="shared" si="254"/>
        <v>0</v>
      </c>
      <c r="AR49" s="206"/>
      <c r="AS49" s="89">
        <v>313</v>
      </c>
      <c r="AT49" s="388">
        <f>SUMIFS($H$16:$H$210,$C$16:$C$210,$AS49)</f>
        <v>1078342</v>
      </c>
      <c r="AU49" s="388">
        <f>SUMIFS($T$16:$T$210,$C$16:$C$210,$AS49)</f>
        <v>2182</v>
      </c>
      <c r="AV49" s="388">
        <f>SUMIFS($AF$16:$AF$210,$C$16:$C$210,$AS49)</f>
        <v>1080524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76" t="s">
        <v>2</v>
      </c>
      <c r="E50" s="576"/>
      <c r="F50" s="576"/>
      <c r="G50" s="577"/>
      <c r="H50" s="76">
        <f t="shared" si="242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4"/>
        <v>57155</v>
      </c>
      <c r="U50" s="80"/>
      <c r="V50" s="94"/>
      <c r="W50" s="82"/>
      <c r="X50" s="302"/>
      <c r="Y50" s="118"/>
      <c r="Z50" s="81"/>
      <c r="AA50" s="81">
        <v>57155</v>
      </c>
      <c r="AB50" s="81"/>
      <c r="AC50" s="81"/>
      <c r="AD50" s="81"/>
      <c r="AE50" s="82"/>
      <c r="AF50" s="109">
        <f t="shared" si="246"/>
        <v>57155</v>
      </c>
      <c r="AG50" s="29">
        <f>I50+U50</f>
        <v>0</v>
      </c>
      <c r="AH50" s="92">
        <f t="shared" si="254"/>
        <v>0</v>
      </c>
      <c r="AI50" s="31">
        <f t="shared" si="254"/>
        <v>0</v>
      </c>
      <c r="AJ50" s="326">
        <f t="shared" si="254"/>
        <v>0</v>
      </c>
      <c r="AK50" s="290">
        <f t="shared" si="254"/>
        <v>0</v>
      </c>
      <c r="AL50" s="30">
        <f t="shared" si="254"/>
        <v>0</v>
      </c>
      <c r="AM50" s="30">
        <f t="shared" si="254"/>
        <v>57155</v>
      </c>
      <c r="AN50" s="30">
        <f t="shared" si="254"/>
        <v>0</v>
      </c>
      <c r="AO50" s="30">
        <f t="shared" si="254"/>
        <v>0</v>
      </c>
      <c r="AP50" s="30">
        <f t="shared" si="254"/>
        <v>0</v>
      </c>
      <c r="AQ50" s="31">
        <f t="shared" si="254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76" t="s">
        <v>3</v>
      </c>
      <c r="E51" s="576"/>
      <c r="F51" s="576"/>
      <c r="G51" s="576"/>
      <c r="H51" s="76">
        <f t="shared" si="242"/>
        <v>762</v>
      </c>
      <c r="I51" s="80"/>
      <c r="J51" s="94"/>
      <c r="K51" s="82"/>
      <c r="L51" s="302"/>
      <c r="M51" s="118"/>
      <c r="N51" s="81"/>
      <c r="O51" s="81">
        <v>762</v>
      </c>
      <c r="P51" s="81"/>
      <c r="Q51" s="81"/>
      <c r="R51" s="81"/>
      <c r="S51" s="82"/>
      <c r="T51" s="28">
        <f t="shared" si="244"/>
        <v>3322</v>
      </c>
      <c r="U51" s="80"/>
      <c r="V51" s="94"/>
      <c r="W51" s="82"/>
      <c r="X51" s="302"/>
      <c r="Y51" s="118"/>
      <c r="Z51" s="81"/>
      <c r="AA51" s="81">
        <v>3322</v>
      </c>
      <c r="AB51" s="81"/>
      <c r="AC51" s="81"/>
      <c r="AD51" s="81"/>
      <c r="AE51" s="82"/>
      <c r="AF51" s="109">
        <f t="shared" si="246"/>
        <v>4084</v>
      </c>
      <c r="AG51" s="29">
        <f t="shared" ref="AG51" si="255">I51+U51</f>
        <v>0</v>
      </c>
      <c r="AH51" s="92">
        <f t="shared" si="254"/>
        <v>0</v>
      </c>
      <c r="AI51" s="31">
        <f t="shared" si="254"/>
        <v>0</v>
      </c>
      <c r="AJ51" s="326">
        <f t="shared" si="254"/>
        <v>0</v>
      </c>
      <c r="AK51" s="290">
        <f t="shared" si="254"/>
        <v>0</v>
      </c>
      <c r="AL51" s="30">
        <f t="shared" si="254"/>
        <v>0</v>
      </c>
      <c r="AM51" s="30">
        <f t="shared" si="254"/>
        <v>4084</v>
      </c>
      <c r="AN51" s="30">
        <f t="shared" si="254"/>
        <v>0</v>
      </c>
      <c r="AO51" s="30">
        <f t="shared" si="254"/>
        <v>0</v>
      </c>
      <c r="AP51" s="30">
        <f t="shared" si="254"/>
        <v>0</v>
      </c>
      <c r="AQ51" s="31">
        <f t="shared" si="254"/>
        <v>0</v>
      </c>
      <c r="AR51" s="206"/>
      <c r="AS51" s="89">
        <v>321</v>
      </c>
      <c r="AT51" s="388">
        <f>SUMIFS($H$16:$H$210,$C$16:$C$210,$AS51)</f>
        <v>359000</v>
      </c>
      <c r="AU51" s="388">
        <f>SUMIFS($T$16:$T$210,$C$16:$C$210,$AS51)</f>
        <v>59910</v>
      </c>
      <c r="AV51" s="388">
        <f>SUMIFS($AF$16:$AF$210,$C$16:$C$210,$AS51)</f>
        <v>418910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2">
        <v>32</v>
      </c>
      <c r="B52" s="573"/>
      <c r="C52" s="90"/>
      <c r="D52" s="574" t="s">
        <v>4</v>
      </c>
      <c r="E52" s="574"/>
      <c r="F52" s="574"/>
      <c r="G52" s="575"/>
      <c r="H52" s="75">
        <f t="shared" si="242"/>
        <v>18738</v>
      </c>
      <c r="I52" s="77">
        <f>SUM(I53:I56)</f>
        <v>0</v>
      </c>
      <c r="J52" s="61">
        <f>SUM(J53:J56)</f>
        <v>0</v>
      </c>
      <c r="K52" s="79">
        <f t="shared" ref="K52:S52" si="256">SUM(K53:K56)</f>
        <v>0</v>
      </c>
      <c r="L52" s="301">
        <f t="shared" si="256"/>
        <v>0</v>
      </c>
      <c r="M52" s="95">
        <f t="shared" si="256"/>
        <v>0</v>
      </c>
      <c r="N52" s="78">
        <f t="shared" si="256"/>
        <v>0</v>
      </c>
      <c r="O52" s="78">
        <f t="shared" ref="O52" si="257">SUM(O53:O56)</f>
        <v>18738</v>
      </c>
      <c r="P52" s="78">
        <f t="shared" si="256"/>
        <v>0</v>
      </c>
      <c r="Q52" s="78">
        <f t="shared" si="256"/>
        <v>0</v>
      </c>
      <c r="R52" s="78">
        <f t="shared" si="256"/>
        <v>0</v>
      </c>
      <c r="S52" s="79">
        <f t="shared" si="256"/>
        <v>0</v>
      </c>
      <c r="T52" s="237">
        <f t="shared" si="244"/>
        <v>-1200</v>
      </c>
      <c r="U52" s="77">
        <f t="shared" ref="U52:AE52" si="258">SUM(U53:U56)</f>
        <v>0</v>
      </c>
      <c r="V52" s="61">
        <f t="shared" ref="V52" si="259">SUM(V53:V56)</f>
        <v>0</v>
      </c>
      <c r="W52" s="79">
        <f t="shared" si="258"/>
        <v>0</v>
      </c>
      <c r="X52" s="301">
        <f t="shared" si="258"/>
        <v>0</v>
      </c>
      <c r="Y52" s="95">
        <f t="shared" si="258"/>
        <v>0</v>
      </c>
      <c r="Z52" s="78">
        <f t="shared" si="258"/>
        <v>0</v>
      </c>
      <c r="AA52" s="78">
        <f t="shared" ref="AA52" si="260">SUM(AA53:AA56)</f>
        <v>-7110</v>
      </c>
      <c r="AB52" s="78">
        <f t="shared" si="258"/>
        <v>5910</v>
      </c>
      <c r="AC52" s="78">
        <f t="shared" si="258"/>
        <v>0</v>
      </c>
      <c r="AD52" s="78">
        <f t="shared" si="258"/>
        <v>0</v>
      </c>
      <c r="AE52" s="79">
        <f t="shared" si="258"/>
        <v>0</v>
      </c>
      <c r="AF52" s="262">
        <f t="shared" si="246"/>
        <v>17538</v>
      </c>
      <c r="AG52" s="315">
        <f t="shared" ref="AG52:AQ52" si="261">SUM(AG53:AG56)</f>
        <v>0</v>
      </c>
      <c r="AH52" s="263">
        <f t="shared" ref="AH52" si="262">SUM(AH53:AH56)</f>
        <v>0</v>
      </c>
      <c r="AI52" s="239">
        <f t="shared" si="261"/>
        <v>0</v>
      </c>
      <c r="AJ52" s="303">
        <f t="shared" si="261"/>
        <v>0</v>
      </c>
      <c r="AK52" s="240">
        <f t="shared" si="261"/>
        <v>0</v>
      </c>
      <c r="AL52" s="241">
        <f t="shared" si="261"/>
        <v>0</v>
      </c>
      <c r="AM52" s="241">
        <f t="shared" ref="AM52" si="263">SUM(AM53:AM56)</f>
        <v>11628</v>
      </c>
      <c r="AN52" s="241">
        <f t="shared" si="261"/>
        <v>5910</v>
      </c>
      <c r="AO52" s="241">
        <f t="shared" si="261"/>
        <v>0</v>
      </c>
      <c r="AP52" s="241">
        <f t="shared" si="261"/>
        <v>0</v>
      </c>
      <c r="AQ52" s="239">
        <f t="shared" si="261"/>
        <v>0</v>
      </c>
      <c r="AR52" s="206"/>
      <c r="AS52" s="89">
        <v>322</v>
      </c>
      <c r="AT52" s="388">
        <f>SUMIFS($H$16:$H$210,$C$16:$C$210,$AS52)</f>
        <v>422437</v>
      </c>
      <c r="AU52" s="388">
        <f>SUMIFS($T$16:$T$210,$C$16:$C$210,$AS52)</f>
        <v>118199</v>
      </c>
      <c r="AV52" s="388">
        <f>SUMIFS($AF$16:$AF$210,$C$16:$C$210,$AS52)</f>
        <v>540636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76" t="s">
        <v>5</v>
      </c>
      <c r="E53" s="576"/>
      <c r="F53" s="576"/>
      <c r="G53" s="576"/>
      <c r="H53" s="76">
        <f t="shared" si="242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4"/>
        <v>5910</v>
      </c>
      <c r="U53" s="80"/>
      <c r="V53" s="94"/>
      <c r="W53" s="82"/>
      <c r="X53" s="302"/>
      <c r="Y53" s="118"/>
      <c r="Z53" s="81"/>
      <c r="AA53" s="81"/>
      <c r="AB53" s="81">
        <v>5910</v>
      </c>
      <c r="AC53" s="81"/>
      <c r="AD53" s="81"/>
      <c r="AE53" s="82"/>
      <c r="AF53" s="109">
        <f t="shared" si="246"/>
        <v>5910</v>
      </c>
      <c r="AG53" s="29">
        <f t="shared" ref="AG53:AG56" si="264">I53+U53</f>
        <v>0</v>
      </c>
      <c r="AH53" s="92">
        <f t="shared" ref="AH53:AH56" si="265">J53+V53</f>
        <v>0</v>
      </c>
      <c r="AI53" s="31">
        <f t="shared" ref="AI53:AI56" si="266">K53+W53</f>
        <v>0</v>
      </c>
      <c r="AJ53" s="326">
        <f t="shared" ref="AJ53:AJ56" si="267">L53+X53</f>
        <v>0</v>
      </c>
      <c r="AK53" s="290">
        <f t="shared" ref="AK53:AK56" si="268">M53+Y53</f>
        <v>0</v>
      </c>
      <c r="AL53" s="30">
        <f t="shared" ref="AL53:AL56" si="269">N53+Z53</f>
        <v>0</v>
      </c>
      <c r="AM53" s="30">
        <f t="shared" ref="AM53:AM62" si="270">O53+AA53</f>
        <v>0</v>
      </c>
      <c r="AN53" s="30">
        <f t="shared" ref="AN53:AN56" si="271">P53+AB53</f>
        <v>5910</v>
      </c>
      <c r="AO53" s="30">
        <f t="shared" ref="AO53:AO56" si="272">Q53+AC53</f>
        <v>0</v>
      </c>
      <c r="AP53" s="30">
        <f t="shared" ref="AP53:AP56" si="273">R53+AD53</f>
        <v>0</v>
      </c>
      <c r="AQ53" s="31">
        <f t="shared" ref="AQ53:AQ56" si="274">S53+AE53</f>
        <v>0</v>
      </c>
      <c r="AR53" s="206"/>
      <c r="AS53" s="89">
        <v>323</v>
      </c>
      <c r="AT53" s="388">
        <f>SUMIFS($H$16:$H$210,$C$16:$C$210,$AS53)</f>
        <v>1090657</v>
      </c>
      <c r="AU53" s="388">
        <f>SUMIFS($T$16:$T$210,$C$16:$C$210,$AS53)</f>
        <v>-39544</v>
      </c>
      <c r="AV53" s="388">
        <f>SUMIFS($AF$16:$AF$210,$C$16:$C$210,$AS53)</f>
        <v>1051113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76" t="s">
        <v>6</v>
      </c>
      <c r="E54" s="576"/>
      <c r="F54" s="576"/>
      <c r="G54" s="576"/>
      <c r="H54" s="76">
        <f t="shared" si="242"/>
        <v>7477</v>
      </c>
      <c r="I54" s="80"/>
      <c r="J54" s="94"/>
      <c r="K54" s="82"/>
      <c r="L54" s="302"/>
      <c r="M54" s="118"/>
      <c r="N54" s="81"/>
      <c r="O54" s="81">
        <v>7477</v>
      </c>
      <c r="P54" s="81"/>
      <c r="Q54" s="81"/>
      <c r="R54" s="81"/>
      <c r="S54" s="82"/>
      <c r="T54" s="28">
        <f t="shared" si="244"/>
        <v>-6894</v>
      </c>
      <c r="U54" s="80"/>
      <c r="V54" s="94"/>
      <c r="W54" s="82"/>
      <c r="X54" s="302"/>
      <c r="Y54" s="118"/>
      <c r="Z54" s="81"/>
      <c r="AA54" s="81">
        <v>-6894</v>
      </c>
      <c r="AB54" s="81"/>
      <c r="AC54" s="81"/>
      <c r="AD54" s="81"/>
      <c r="AE54" s="82"/>
      <c r="AF54" s="109">
        <f t="shared" si="246"/>
        <v>583</v>
      </c>
      <c r="AG54" s="29">
        <f t="shared" si="264"/>
        <v>0</v>
      </c>
      <c r="AH54" s="92">
        <f t="shared" si="265"/>
        <v>0</v>
      </c>
      <c r="AI54" s="31">
        <f t="shared" si="266"/>
        <v>0</v>
      </c>
      <c r="AJ54" s="326">
        <f t="shared" si="267"/>
        <v>0</v>
      </c>
      <c r="AK54" s="290">
        <f t="shared" si="268"/>
        <v>0</v>
      </c>
      <c r="AL54" s="30">
        <f t="shared" si="269"/>
        <v>0</v>
      </c>
      <c r="AM54" s="30">
        <f t="shared" si="270"/>
        <v>583</v>
      </c>
      <c r="AN54" s="30">
        <f t="shared" si="271"/>
        <v>0</v>
      </c>
      <c r="AO54" s="30">
        <f t="shared" si="272"/>
        <v>0</v>
      </c>
      <c r="AP54" s="30">
        <f t="shared" si="273"/>
        <v>0</v>
      </c>
      <c r="AQ54" s="31">
        <f t="shared" si="274"/>
        <v>0</v>
      </c>
      <c r="AR54" s="206"/>
      <c r="AS54" s="89">
        <v>324</v>
      </c>
      <c r="AT54" s="388">
        <f>SUMIFS($H$16:$H$210,$C$16:$C$210,$AS54)</f>
        <v>32000</v>
      </c>
      <c r="AU54" s="388">
        <f>SUMIFS($T$16:$T$210,$C$16:$C$210,$AS54)</f>
        <v>-7627</v>
      </c>
      <c r="AV54" s="388">
        <f>SUMIFS($AF$16:$AF$210,$C$16:$C$210,$AS54)</f>
        <v>24373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76" t="s">
        <v>7</v>
      </c>
      <c r="E55" s="576"/>
      <c r="F55" s="576"/>
      <c r="G55" s="576"/>
      <c r="H55" s="76">
        <f>SUM(I55:S55)</f>
        <v>7477</v>
      </c>
      <c r="I55" s="80"/>
      <c r="J55" s="94"/>
      <c r="K55" s="82"/>
      <c r="L55" s="302"/>
      <c r="M55" s="118"/>
      <c r="N55" s="81"/>
      <c r="O55" s="81">
        <v>7477</v>
      </c>
      <c r="P55" s="81"/>
      <c r="Q55" s="81"/>
      <c r="R55" s="81"/>
      <c r="S55" s="82"/>
      <c r="T55" s="28">
        <f>SUM(U55:AE55)</f>
        <v>1268</v>
      </c>
      <c r="U55" s="80"/>
      <c r="V55" s="94"/>
      <c r="W55" s="82"/>
      <c r="X55" s="302"/>
      <c r="Y55" s="118"/>
      <c r="Z55" s="81"/>
      <c r="AA55" s="81">
        <v>1268</v>
      </c>
      <c r="AB55" s="81"/>
      <c r="AC55" s="81"/>
      <c r="AD55" s="81"/>
      <c r="AE55" s="82"/>
      <c r="AF55" s="109">
        <f>SUM(AG55:AQ55)</f>
        <v>8745</v>
      </c>
      <c r="AG55" s="29">
        <f t="shared" si="264"/>
        <v>0</v>
      </c>
      <c r="AH55" s="92">
        <f t="shared" si="265"/>
        <v>0</v>
      </c>
      <c r="AI55" s="31">
        <f t="shared" si="266"/>
        <v>0</v>
      </c>
      <c r="AJ55" s="326">
        <f t="shared" si="267"/>
        <v>0</v>
      </c>
      <c r="AK55" s="290">
        <f t="shared" si="268"/>
        <v>0</v>
      </c>
      <c r="AL55" s="30">
        <f t="shared" si="269"/>
        <v>0</v>
      </c>
      <c r="AM55" s="30">
        <f t="shared" si="270"/>
        <v>8745</v>
      </c>
      <c r="AN55" s="30">
        <f t="shared" si="271"/>
        <v>0</v>
      </c>
      <c r="AO55" s="30">
        <f t="shared" si="272"/>
        <v>0</v>
      </c>
      <c r="AP55" s="30">
        <f t="shared" si="273"/>
        <v>0</v>
      </c>
      <c r="AQ55" s="31">
        <f t="shared" si="274"/>
        <v>0</v>
      </c>
      <c r="AR55" s="206"/>
      <c r="AS55" s="89">
        <v>329</v>
      </c>
      <c r="AT55" s="388">
        <f>SUMIFS($H$16:$H$210,$C$16:$C$210,$AS55)</f>
        <v>69034</v>
      </c>
      <c r="AU55" s="388">
        <f>SUMIFS($T$16:$T$210,$C$16:$C$210,$AS55)</f>
        <v>39716</v>
      </c>
      <c r="AV55" s="388">
        <f>SUMIFS($AF$16:$AF$210,$C$16:$C$210,$AS55)</f>
        <v>108750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76" t="s">
        <v>8</v>
      </c>
      <c r="E56" s="576"/>
      <c r="F56" s="576"/>
      <c r="G56" s="577"/>
      <c r="H56" s="76">
        <f t="shared" si="242"/>
        <v>3784</v>
      </c>
      <c r="I56" s="80"/>
      <c r="J56" s="94"/>
      <c r="K56" s="82"/>
      <c r="L56" s="302"/>
      <c r="M56" s="118"/>
      <c r="N56" s="81"/>
      <c r="O56" s="81">
        <v>3784</v>
      </c>
      <c r="P56" s="81"/>
      <c r="Q56" s="81"/>
      <c r="R56" s="81"/>
      <c r="S56" s="82"/>
      <c r="T56" s="28">
        <f t="shared" si="244"/>
        <v>-1484</v>
      </c>
      <c r="U56" s="80"/>
      <c r="V56" s="94"/>
      <c r="W56" s="82"/>
      <c r="X56" s="302"/>
      <c r="Y56" s="118"/>
      <c r="Z56" s="81"/>
      <c r="AA56" s="81">
        <v>-1484</v>
      </c>
      <c r="AB56" s="81"/>
      <c r="AC56" s="81"/>
      <c r="AD56" s="81"/>
      <c r="AE56" s="82"/>
      <c r="AF56" s="109">
        <f t="shared" si="246"/>
        <v>2300</v>
      </c>
      <c r="AG56" s="29">
        <f t="shared" si="264"/>
        <v>0</v>
      </c>
      <c r="AH56" s="92">
        <f t="shared" si="265"/>
        <v>0</v>
      </c>
      <c r="AI56" s="31">
        <f t="shared" si="266"/>
        <v>0</v>
      </c>
      <c r="AJ56" s="326">
        <f t="shared" si="267"/>
        <v>0</v>
      </c>
      <c r="AK56" s="290">
        <f t="shared" si="268"/>
        <v>0</v>
      </c>
      <c r="AL56" s="30">
        <f t="shared" si="269"/>
        <v>0</v>
      </c>
      <c r="AM56" s="30">
        <f t="shared" si="270"/>
        <v>2300</v>
      </c>
      <c r="AN56" s="30">
        <f t="shared" si="271"/>
        <v>0</v>
      </c>
      <c r="AO56" s="30">
        <f t="shared" si="272"/>
        <v>0</v>
      </c>
      <c r="AP56" s="30">
        <f t="shared" si="273"/>
        <v>0</v>
      </c>
      <c r="AQ56" s="31">
        <f t="shared" si="274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2" customFormat="1" ht="15.75" customHeight="1" x14ac:dyDescent="0.25">
      <c r="A57" s="230"/>
      <c r="B57" s="90">
        <v>35</v>
      </c>
      <c r="C57" s="179"/>
      <c r="D57" s="574" t="s">
        <v>302</v>
      </c>
      <c r="E57" s="574"/>
      <c r="F57" s="574"/>
      <c r="G57" s="575"/>
      <c r="H57" s="75">
        <f t="shared" si="242"/>
        <v>10213</v>
      </c>
      <c r="I57" s="77"/>
      <c r="J57" s="61"/>
      <c r="K57" s="79"/>
      <c r="L57" s="301"/>
      <c r="M57" s="95"/>
      <c r="N57" s="78"/>
      <c r="O57" s="78">
        <f>O58</f>
        <v>10213</v>
      </c>
      <c r="P57" s="78"/>
      <c r="Q57" s="78"/>
      <c r="R57" s="78"/>
      <c r="S57" s="79"/>
      <c r="T57" s="28"/>
      <c r="U57" s="80"/>
      <c r="V57" s="94"/>
      <c r="W57" s="82"/>
      <c r="X57" s="302"/>
      <c r="Y57" s="118"/>
      <c r="Z57" s="81"/>
      <c r="AA57" s="500">
        <f>AA58</f>
        <v>-2784</v>
      </c>
      <c r="AB57" s="81"/>
      <c r="AC57" s="81"/>
      <c r="AD57" s="81"/>
      <c r="AE57" s="82"/>
      <c r="AF57" s="109"/>
      <c r="AG57" s="29"/>
      <c r="AH57" s="92"/>
      <c r="AI57" s="31"/>
      <c r="AJ57" s="326"/>
      <c r="AK57" s="290"/>
      <c r="AL57" s="30"/>
      <c r="AM57" s="241">
        <f>AM58</f>
        <v>7429</v>
      </c>
      <c r="AN57" s="30"/>
      <c r="AO57" s="30"/>
      <c r="AP57" s="30"/>
      <c r="AQ57" s="31"/>
      <c r="AR57" s="206"/>
      <c r="AS57" s="190"/>
      <c r="AT57" s="388"/>
      <c r="AU57" s="388"/>
      <c r="AV57" s="388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</row>
    <row r="58" spans="1:136" s="72" customFormat="1" ht="28.5" customHeight="1" x14ac:dyDescent="0.25">
      <c r="A58" s="230"/>
      <c r="B58" s="498"/>
      <c r="C58" s="179">
        <v>353</v>
      </c>
      <c r="D58" s="576" t="s">
        <v>281</v>
      </c>
      <c r="E58" s="576"/>
      <c r="F58" s="576"/>
      <c r="G58" s="577"/>
      <c r="H58" s="76">
        <f t="shared" si="242"/>
        <v>10213</v>
      </c>
      <c r="I58" s="80"/>
      <c r="J58" s="94"/>
      <c r="K58" s="82"/>
      <c r="L58" s="302"/>
      <c r="M58" s="118"/>
      <c r="N58" s="81"/>
      <c r="O58" s="81">
        <v>10213</v>
      </c>
      <c r="P58" s="81"/>
      <c r="Q58" s="81"/>
      <c r="R58" s="81"/>
      <c r="S58" s="82"/>
      <c r="T58" s="28"/>
      <c r="U58" s="80"/>
      <c r="V58" s="94"/>
      <c r="W58" s="82"/>
      <c r="X58" s="302"/>
      <c r="Y58" s="118"/>
      <c r="Z58" s="81"/>
      <c r="AA58" s="81">
        <v>-2784</v>
      </c>
      <c r="AB58" s="81"/>
      <c r="AC58" s="81"/>
      <c r="AD58" s="81"/>
      <c r="AE58" s="82"/>
      <c r="AF58" s="109"/>
      <c r="AG58" s="29"/>
      <c r="AH58" s="92"/>
      <c r="AI58" s="31"/>
      <c r="AJ58" s="326"/>
      <c r="AK58" s="290"/>
      <c r="AL58" s="30"/>
      <c r="AM58" s="30">
        <f t="shared" si="270"/>
        <v>7429</v>
      </c>
      <c r="AN58" s="30"/>
      <c r="AO58" s="30"/>
      <c r="AP58" s="30"/>
      <c r="AQ58" s="31"/>
      <c r="AR58" s="206"/>
      <c r="AS58" s="190"/>
      <c r="AT58" s="388"/>
      <c r="AU58" s="388"/>
      <c r="AV58" s="388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3" customFormat="1" ht="27.6" customHeight="1" x14ac:dyDescent="0.25">
      <c r="A59" s="572">
        <v>36</v>
      </c>
      <c r="B59" s="573"/>
      <c r="C59" s="90"/>
      <c r="D59" s="574" t="s">
        <v>258</v>
      </c>
      <c r="E59" s="574"/>
      <c r="F59" s="574"/>
      <c r="G59" s="575"/>
      <c r="H59" s="75">
        <f t="shared" ref="H59:H62" si="275">SUM(I59:S59)</f>
        <v>101702</v>
      </c>
      <c r="I59" s="77">
        <f>I62</f>
        <v>0</v>
      </c>
      <c r="J59" s="61">
        <f t="shared" ref="J59:S59" si="276">J62</f>
        <v>0</v>
      </c>
      <c r="K59" s="79">
        <f t="shared" si="276"/>
        <v>0</v>
      </c>
      <c r="L59" s="301">
        <f t="shared" si="276"/>
        <v>0</v>
      </c>
      <c r="M59" s="95">
        <f t="shared" si="276"/>
        <v>0</v>
      </c>
      <c r="N59" s="78">
        <f t="shared" si="276"/>
        <v>0</v>
      </c>
      <c r="O59" s="78">
        <f>SUM(O60:O62)</f>
        <v>101702</v>
      </c>
      <c r="P59" s="78">
        <f t="shared" si="276"/>
        <v>0</v>
      </c>
      <c r="Q59" s="78">
        <f t="shared" si="276"/>
        <v>0</v>
      </c>
      <c r="R59" s="78">
        <f t="shared" si="276"/>
        <v>0</v>
      </c>
      <c r="S59" s="79">
        <f t="shared" si="276"/>
        <v>0</v>
      </c>
      <c r="T59" s="237">
        <f t="shared" ref="T59:T62" si="277">SUM(U59:AE59)</f>
        <v>-29416</v>
      </c>
      <c r="U59" s="77">
        <f>U62</f>
        <v>0</v>
      </c>
      <c r="V59" s="61">
        <f t="shared" ref="V59" si="278">V62</f>
        <v>0</v>
      </c>
      <c r="W59" s="79">
        <f t="shared" ref="W59" si="279">W62</f>
        <v>0</v>
      </c>
      <c r="X59" s="301">
        <f t="shared" ref="X59" si="280">X62</f>
        <v>0</v>
      </c>
      <c r="Y59" s="95">
        <f t="shared" ref="Y59" si="281">Y62</f>
        <v>0</v>
      </c>
      <c r="Z59" s="78">
        <f t="shared" ref="Z59" si="282">Z62</f>
        <v>0</v>
      </c>
      <c r="AA59" s="78">
        <f>AA60+AA61+AA62</f>
        <v>-29416</v>
      </c>
      <c r="AB59" s="78">
        <f t="shared" ref="AB59" si="283">AB62</f>
        <v>0</v>
      </c>
      <c r="AC59" s="78">
        <f t="shared" ref="AC59" si="284">AC62</f>
        <v>0</v>
      </c>
      <c r="AD59" s="78">
        <f t="shared" ref="AD59" si="285">AD62</f>
        <v>0</v>
      </c>
      <c r="AE59" s="79">
        <f t="shared" ref="AE59" si="286">AE62</f>
        <v>0</v>
      </c>
      <c r="AF59" s="262">
        <f t="shared" ref="AF59:AF62" si="287">SUM(AG59:AQ59)</f>
        <v>72286</v>
      </c>
      <c r="AG59" s="315">
        <f>AG62</f>
        <v>0</v>
      </c>
      <c r="AH59" s="263">
        <f t="shared" ref="AH59" si="288">AH62</f>
        <v>0</v>
      </c>
      <c r="AI59" s="239">
        <f t="shared" ref="AI59" si="289">AI62</f>
        <v>0</v>
      </c>
      <c r="AJ59" s="303">
        <f t="shared" ref="AJ59" si="290">AJ62</f>
        <v>0</v>
      </c>
      <c r="AK59" s="240">
        <f t="shared" ref="AK59" si="291">AK62</f>
        <v>0</v>
      </c>
      <c r="AL59" s="241">
        <f t="shared" ref="AL59" si="292">AL62</f>
        <v>0</v>
      </c>
      <c r="AM59" s="241">
        <f>SUM(AM60:AM62)</f>
        <v>72286</v>
      </c>
      <c r="AN59" s="241">
        <f t="shared" ref="AN59" si="293">AN62</f>
        <v>0</v>
      </c>
      <c r="AO59" s="241">
        <f t="shared" ref="AO59" si="294">AO62</f>
        <v>0</v>
      </c>
      <c r="AP59" s="241">
        <f t="shared" ref="AP59" si="295">AP62</f>
        <v>0</v>
      </c>
      <c r="AQ59" s="239">
        <f t="shared" ref="AQ59" si="296">AQ62</f>
        <v>0</v>
      </c>
      <c r="AR59" s="206"/>
      <c r="AS59" s="89">
        <v>342</v>
      </c>
      <c r="AT59" s="388">
        <f>SUMIFS($H$16:$H$210,$C$16:$C$210,$AS59)</f>
        <v>0</v>
      </c>
      <c r="AU59" s="388">
        <f>SUMIFS($T$16:$T$210,$C$16:$C$210,$AS59)</f>
        <v>0</v>
      </c>
      <c r="AV59" s="388">
        <f>SUMIFS($AF$16:$AF$210,$C$16:$C$210,$AS59)</f>
        <v>0</v>
      </c>
      <c r="AW59" s="190"/>
      <c r="AX59" s="89"/>
      <c r="AY59" s="89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0"/>
      <c r="BR59" s="190"/>
      <c r="BS59" s="190"/>
      <c r="BT59" s="190"/>
      <c r="BU59" s="190"/>
      <c r="BV59" s="190"/>
      <c r="BW59" s="190"/>
      <c r="BX59" s="190"/>
      <c r="BY59" s="190"/>
      <c r="BZ59" s="190"/>
      <c r="CA59" s="190"/>
      <c r="CB59" s="190"/>
      <c r="CC59" s="190"/>
      <c r="CD59" s="190"/>
      <c r="CE59" s="190"/>
      <c r="CF59" s="190"/>
      <c r="CG59" s="190"/>
      <c r="CH59" s="190"/>
      <c r="CI59" s="190"/>
      <c r="CJ59" s="190"/>
      <c r="CK59" s="190"/>
      <c r="CL59" s="190"/>
      <c r="CM59" s="190"/>
      <c r="CN59" s="190"/>
      <c r="CO59" s="190"/>
      <c r="CP59" s="190"/>
      <c r="CQ59" s="190"/>
      <c r="CR59" s="190"/>
      <c r="CS59" s="190"/>
      <c r="CT59" s="190"/>
      <c r="CU59" s="190"/>
      <c r="CV59" s="190"/>
      <c r="CW59" s="190"/>
      <c r="CX59" s="190"/>
      <c r="CY59" s="190"/>
      <c r="CZ59" s="190"/>
      <c r="DA59" s="190"/>
      <c r="DB59" s="190"/>
      <c r="DC59" s="190"/>
      <c r="DD59" s="190"/>
      <c r="DE59" s="190"/>
      <c r="DF59" s="190"/>
      <c r="DG59" s="190"/>
      <c r="DH59" s="190"/>
      <c r="DI59" s="190"/>
      <c r="DJ59" s="190"/>
      <c r="DK59" s="190"/>
      <c r="DL59" s="190"/>
      <c r="DM59" s="190"/>
      <c r="DN59" s="190"/>
      <c r="DO59" s="190"/>
      <c r="DP59" s="190"/>
      <c r="DQ59" s="190"/>
      <c r="DR59" s="190"/>
      <c r="DS59" s="190"/>
      <c r="DT59" s="190"/>
      <c r="DU59" s="190"/>
      <c r="DV59" s="190"/>
      <c r="DW59" s="190"/>
      <c r="DX59" s="190"/>
      <c r="DY59" s="190"/>
      <c r="DZ59" s="190"/>
      <c r="EA59" s="190"/>
      <c r="EB59" s="190"/>
      <c r="EC59" s="190"/>
      <c r="ED59" s="190"/>
      <c r="EE59" s="190"/>
      <c r="EF59" s="190"/>
    </row>
    <row r="60" spans="1:136" s="73" customFormat="1" ht="12.6" customHeight="1" x14ac:dyDescent="0.25">
      <c r="A60" s="496"/>
      <c r="B60" s="497"/>
      <c r="C60" s="179">
        <v>361</v>
      </c>
      <c r="D60" s="582" t="s">
        <v>301</v>
      </c>
      <c r="E60" s="582"/>
      <c r="F60" s="582"/>
      <c r="G60" s="583"/>
      <c r="H60" s="76">
        <f t="shared" si="275"/>
        <v>80235</v>
      </c>
      <c r="I60" s="96"/>
      <c r="J60" s="61"/>
      <c r="K60" s="61"/>
      <c r="L60" s="96"/>
      <c r="M60" s="95"/>
      <c r="N60" s="78"/>
      <c r="O60" s="499">
        <v>80235</v>
      </c>
      <c r="P60" s="78"/>
      <c r="Q60" s="78"/>
      <c r="R60" s="78"/>
      <c r="S60" s="79"/>
      <c r="T60" s="237"/>
      <c r="U60" s="96"/>
      <c r="V60" s="61"/>
      <c r="W60" s="61"/>
      <c r="X60" s="96"/>
      <c r="Y60" s="95"/>
      <c r="Z60" s="78"/>
      <c r="AA60" s="499">
        <v>-22807</v>
      </c>
      <c r="AB60" s="78"/>
      <c r="AC60" s="78"/>
      <c r="AD60" s="78"/>
      <c r="AE60" s="79"/>
      <c r="AF60" s="262"/>
      <c r="AG60" s="238"/>
      <c r="AH60" s="263"/>
      <c r="AI60" s="263"/>
      <c r="AJ60" s="238"/>
      <c r="AK60" s="240"/>
      <c r="AL60" s="241"/>
      <c r="AM60" s="30">
        <f t="shared" si="270"/>
        <v>57428</v>
      </c>
      <c r="AN60" s="241"/>
      <c r="AO60" s="241"/>
      <c r="AP60" s="241"/>
      <c r="AQ60" s="239"/>
      <c r="AR60" s="206"/>
      <c r="AS60" s="89"/>
      <c r="AT60" s="388"/>
      <c r="AU60" s="388"/>
      <c r="AV60" s="388"/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3" customFormat="1" ht="15" x14ac:dyDescent="0.25">
      <c r="A61" s="496"/>
      <c r="B61" s="497"/>
      <c r="C61" s="179">
        <v>368</v>
      </c>
      <c r="D61" s="576" t="s">
        <v>146</v>
      </c>
      <c r="E61" s="576"/>
      <c r="F61" s="576"/>
      <c r="G61" s="577"/>
      <c r="H61" s="76">
        <f t="shared" si="275"/>
        <v>10352</v>
      </c>
      <c r="I61" s="96"/>
      <c r="J61" s="61"/>
      <c r="K61" s="61"/>
      <c r="L61" s="96"/>
      <c r="M61" s="95"/>
      <c r="N61" s="78"/>
      <c r="O61" s="499">
        <v>10352</v>
      </c>
      <c r="P61" s="78"/>
      <c r="Q61" s="78"/>
      <c r="R61" s="78"/>
      <c r="S61" s="79"/>
      <c r="T61" s="237"/>
      <c r="U61" s="96"/>
      <c r="V61" s="61"/>
      <c r="W61" s="61"/>
      <c r="X61" s="96"/>
      <c r="Y61" s="95"/>
      <c r="Z61" s="78"/>
      <c r="AA61" s="499">
        <v>-2923</v>
      </c>
      <c r="AB61" s="78"/>
      <c r="AC61" s="78"/>
      <c r="AD61" s="78"/>
      <c r="AE61" s="79"/>
      <c r="AF61" s="262"/>
      <c r="AG61" s="238"/>
      <c r="AH61" s="263"/>
      <c r="AI61" s="263"/>
      <c r="AJ61" s="238"/>
      <c r="AK61" s="240"/>
      <c r="AL61" s="241"/>
      <c r="AM61" s="30">
        <f t="shared" si="270"/>
        <v>7429</v>
      </c>
      <c r="AN61" s="241"/>
      <c r="AO61" s="241"/>
      <c r="AP61" s="241"/>
      <c r="AQ61" s="239"/>
      <c r="AR61" s="206"/>
      <c r="AS61" s="89"/>
      <c r="AT61" s="388"/>
      <c r="AU61" s="388"/>
      <c r="AV61" s="388"/>
      <c r="AW61" s="190"/>
      <c r="AX61" s="89"/>
      <c r="AY61" s="89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BY61" s="190"/>
      <c r="BZ61" s="190"/>
      <c r="CA61" s="190"/>
      <c r="CB61" s="190"/>
      <c r="CC61" s="190"/>
      <c r="CD61" s="190"/>
      <c r="CE61" s="190"/>
      <c r="CF61" s="190"/>
      <c r="CG61" s="190"/>
      <c r="CH61" s="190"/>
      <c r="CI61" s="190"/>
      <c r="CJ61" s="190"/>
      <c r="CK61" s="190"/>
      <c r="CL61" s="190"/>
      <c r="CM61" s="190"/>
      <c r="CN61" s="190"/>
      <c r="CO61" s="190"/>
      <c r="CP61" s="190"/>
      <c r="CQ61" s="190"/>
      <c r="CR61" s="190"/>
      <c r="CS61" s="190"/>
      <c r="CT61" s="190"/>
      <c r="CU61" s="190"/>
      <c r="CV61" s="190"/>
      <c r="CW61" s="190"/>
      <c r="CX61" s="190"/>
      <c r="CY61" s="190"/>
      <c r="CZ61" s="190"/>
      <c r="DA61" s="190"/>
      <c r="DB61" s="190"/>
      <c r="DC61" s="190"/>
      <c r="DD61" s="190"/>
      <c r="DE61" s="190"/>
      <c r="DF61" s="190"/>
      <c r="DG61" s="190"/>
      <c r="DH61" s="190"/>
      <c r="DI61" s="190"/>
      <c r="DJ61" s="190"/>
      <c r="DK61" s="190"/>
      <c r="DL61" s="190"/>
      <c r="DM61" s="190"/>
      <c r="DN61" s="190"/>
      <c r="DO61" s="190"/>
      <c r="DP61" s="190"/>
      <c r="DQ61" s="190"/>
      <c r="DR61" s="190"/>
      <c r="DS61" s="190"/>
      <c r="DT61" s="190"/>
      <c r="DU61" s="190"/>
      <c r="DV61" s="190"/>
      <c r="DW61" s="190"/>
      <c r="DX61" s="190"/>
      <c r="DY61" s="190"/>
      <c r="DZ61" s="190"/>
      <c r="EA61" s="190"/>
      <c r="EB61" s="190"/>
      <c r="EC61" s="190"/>
      <c r="ED61" s="190"/>
      <c r="EE61" s="190"/>
      <c r="EF61" s="190"/>
    </row>
    <row r="62" spans="1:136" s="72" customFormat="1" ht="29.65" customHeight="1" x14ac:dyDescent="0.25">
      <c r="A62" s="230"/>
      <c r="B62" s="179"/>
      <c r="C62" s="179">
        <v>369</v>
      </c>
      <c r="D62" s="576" t="s">
        <v>182</v>
      </c>
      <c r="E62" s="576"/>
      <c r="F62" s="576"/>
      <c r="G62" s="577"/>
      <c r="H62" s="76">
        <f t="shared" si="275"/>
        <v>11115</v>
      </c>
      <c r="I62" s="389"/>
      <c r="J62" s="81"/>
      <c r="K62" s="118"/>
      <c r="L62" s="389"/>
      <c r="M62" s="390"/>
      <c r="N62" s="81"/>
      <c r="O62" s="81">
        <v>11115</v>
      </c>
      <c r="P62" s="81"/>
      <c r="Q62" s="81"/>
      <c r="R62" s="81"/>
      <c r="S62" s="82"/>
      <c r="T62" s="28">
        <f t="shared" si="277"/>
        <v>-3686</v>
      </c>
      <c r="U62" s="389"/>
      <c r="V62" s="81"/>
      <c r="W62" s="118"/>
      <c r="X62" s="389"/>
      <c r="Y62" s="390"/>
      <c r="Z62" s="81"/>
      <c r="AA62" s="81">
        <v>-3686</v>
      </c>
      <c r="AB62" s="81"/>
      <c r="AC62" s="81"/>
      <c r="AD62" s="81"/>
      <c r="AE62" s="82"/>
      <c r="AF62" s="109">
        <f t="shared" si="287"/>
        <v>7429</v>
      </c>
      <c r="AG62" s="474">
        <f>I62+U62</f>
        <v>0</v>
      </c>
      <c r="AH62" s="30">
        <f t="shared" ref="AH62:AQ62" si="297">J62+V62</f>
        <v>0</v>
      </c>
      <c r="AI62" s="290">
        <f t="shared" si="297"/>
        <v>0</v>
      </c>
      <c r="AJ62" s="474">
        <f t="shared" si="297"/>
        <v>0</v>
      </c>
      <c r="AK62" s="475">
        <f t="shared" si="297"/>
        <v>0</v>
      </c>
      <c r="AL62" s="30">
        <f t="shared" si="297"/>
        <v>0</v>
      </c>
      <c r="AM62" s="30">
        <f t="shared" si="270"/>
        <v>7429</v>
      </c>
      <c r="AN62" s="30">
        <f t="shared" si="297"/>
        <v>0</v>
      </c>
      <c r="AO62" s="30">
        <f t="shared" si="297"/>
        <v>0</v>
      </c>
      <c r="AP62" s="30">
        <f t="shared" si="297"/>
        <v>0</v>
      </c>
      <c r="AQ62" s="31">
        <f t="shared" si="297"/>
        <v>0</v>
      </c>
      <c r="AR62" s="206"/>
      <c r="AS62" s="89">
        <v>343</v>
      </c>
      <c r="AT62" s="388">
        <f>SUMIFS($H$16:$H$210,$C$16:$C$210,$AS62)</f>
        <v>6500</v>
      </c>
      <c r="AU62" s="388">
        <f>SUMIFS($T$16:$T$210,$C$16:$C$210,$AS62)</f>
        <v>-2300</v>
      </c>
      <c r="AV62" s="388">
        <f>SUMIFS($AF$16:$AF$210,$C$16:$C$210,$AS62)</f>
        <v>4200</v>
      </c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4" customFormat="1" ht="25.5" customHeight="1" x14ac:dyDescent="0.25">
      <c r="A63" s="436">
        <v>4</v>
      </c>
      <c r="B63" s="66"/>
      <c r="C63" s="66"/>
      <c r="D63" s="578" t="s">
        <v>17</v>
      </c>
      <c r="E63" s="578"/>
      <c r="F63" s="578"/>
      <c r="G63" s="579"/>
      <c r="H63" s="75">
        <f t="shared" si="242"/>
        <v>0</v>
      </c>
      <c r="I63" s="77">
        <f>I64+I70</f>
        <v>0</v>
      </c>
      <c r="J63" s="61">
        <f>J64+J70</f>
        <v>0</v>
      </c>
      <c r="K63" s="79">
        <f t="shared" ref="K63:S63" si="298">K64+K70</f>
        <v>0</v>
      </c>
      <c r="L63" s="301">
        <f t="shared" si="298"/>
        <v>0</v>
      </c>
      <c r="M63" s="95">
        <f t="shared" si="298"/>
        <v>0</v>
      </c>
      <c r="N63" s="78">
        <f t="shared" si="298"/>
        <v>0</v>
      </c>
      <c r="O63" s="78">
        <f t="shared" ref="O63" si="299">O64+O70</f>
        <v>0</v>
      </c>
      <c r="P63" s="78">
        <f t="shared" si="298"/>
        <v>0</v>
      </c>
      <c r="Q63" s="78">
        <f t="shared" si="298"/>
        <v>0</v>
      </c>
      <c r="R63" s="78">
        <f t="shared" si="298"/>
        <v>0</v>
      </c>
      <c r="S63" s="79">
        <f t="shared" si="298"/>
        <v>0</v>
      </c>
      <c r="T63" s="237">
        <f t="shared" si="244"/>
        <v>252</v>
      </c>
      <c r="U63" s="77">
        <f>U64+U70</f>
        <v>0</v>
      </c>
      <c r="V63" s="61">
        <f>V64+V70</f>
        <v>0</v>
      </c>
      <c r="W63" s="79">
        <f t="shared" ref="W63:AE63" si="300">W64+W70</f>
        <v>0</v>
      </c>
      <c r="X63" s="301">
        <f t="shared" si="300"/>
        <v>0</v>
      </c>
      <c r="Y63" s="95">
        <f t="shared" si="300"/>
        <v>0</v>
      </c>
      <c r="Z63" s="78">
        <f t="shared" si="300"/>
        <v>0</v>
      </c>
      <c r="AA63" s="78">
        <f t="shared" ref="AA63" si="301">AA64+AA70</f>
        <v>252</v>
      </c>
      <c r="AB63" s="78">
        <f t="shared" si="300"/>
        <v>0</v>
      </c>
      <c r="AC63" s="78">
        <f t="shared" si="300"/>
        <v>0</v>
      </c>
      <c r="AD63" s="78">
        <f t="shared" si="300"/>
        <v>0</v>
      </c>
      <c r="AE63" s="79">
        <f t="shared" si="300"/>
        <v>0</v>
      </c>
      <c r="AF63" s="262">
        <f t="shared" si="246"/>
        <v>252</v>
      </c>
      <c r="AG63" s="315">
        <f>AG64+AG70</f>
        <v>0</v>
      </c>
      <c r="AH63" s="263">
        <f>AH64+AH70</f>
        <v>0</v>
      </c>
      <c r="AI63" s="239">
        <f t="shared" ref="AI63:AQ63" si="302">AI64+AI70</f>
        <v>0</v>
      </c>
      <c r="AJ63" s="303">
        <f t="shared" si="302"/>
        <v>0</v>
      </c>
      <c r="AK63" s="240">
        <f t="shared" si="302"/>
        <v>0</v>
      </c>
      <c r="AL63" s="241">
        <f t="shared" si="302"/>
        <v>0</v>
      </c>
      <c r="AM63" s="241">
        <f t="shared" ref="AM63" si="303">AM64+AM70</f>
        <v>252</v>
      </c>
      <c r="AN63" s="241">
        <f t="shared" si="302"/>
        <v>0</v>
      </c>
      <c r="AO63" s="241">
        <f t="shared" si="302"/>
        <v>0</v>
      </c>
      <c r="AP63" s="241">
        <f t="shared" si="302"/>
        <v>0</v>
      </c>
      <c r="AQ63" s="239">
        <f t="shared" si="302"/>
        <v>0</v>
      </c>
      <c r="AR63" s="206"/>
      <c r="AS63" s="89"/>
      <c r="AT63" s="388"/>
      <c r="AU63" s="388"/>
      <c r="AV63" s="388"/>
      <c r="AW63" s="192"/>
      <c r="AX63" s="190"/>
      <c r="AY63" s="190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</row>
    <row r="64" spans="1:136" s="73" customFormat="1" ht="24.75" customHeight="1" x14ac:dyDescent="0.25">
      <c r="A64" s="572">
        <v>42</v>
      </c>
      <c r="B64" s="573"/>
      <c r="C64" s="437"/>
      <c r="D64" s="574" t="s">
        <v>45</v>
      </c>
      <c r="E64" s="574"/>
      <c r="F64" s="574"/>
      <c r="G64" s="575"/>
      <c r="H64" s="75">
        <f>SUM(I64:S64)</f>
        <v>0</v>
      </c>
      <c r="I64" s="77">
        <f>SUM(I65:I69)</f>
        <v>0</v>
      </c>
      <c r="J64" s="61">
        <f>SUM(J65:J69)</f>
        <v>0</v>
      </c>
      <c r="K64" s="79">
        <f t="shared" ref="K64:S64" si="304">SUM(K65:K69)</f>
        <v>0</v>
      </c>
      <c r="L64" s="301">
        <f t="shared" si="304"/>
        <v>0</v>
      </c>
      <c r="M64" s="95">
        <f t="shared" si="304"/>
        <v>0</v>
      </c>
      <c r="N64" s="78">
        <f t="shared" si="304"/>
        <v>0</v>
      </c>
      <c r="O64" s="78">
        <f t="shared" ref="O64" si="305">SUM(O65:O69)</f>
        <v>0</v>
      </c>
      <c r="P64" s="78">
        <f t="shared" si="304"/>
        <v>0</v>
      </c>
      <c r="Q64" s="78">
        <f t="shared" si="304"/>
        <v>0</v>
      </c>
      <c r="R64" s="78">
        <f t="shared" si="304"/>
        <v>0</v>
      </c>
      <c r="S64" s="79">
        <f t="shared" si="304"/>
        <v>0</v>
      </c>
      <c r="T64" s="237">
        <f>SUM(U64:AE64)</f>
        <v>252</v>
      </c>
      <c r="U64" s="77">
        <f>SUM(U65:U69)</f>
        <v>0</v>
      </c>
      <c r="V64" s="61">
        <f>SUM(V65:V69)</f>
        <v>0</v>
      </c>
      <c r="W64" s="79">
        <f t="shared" ref="W64:AE64" si="306">SUM(W65:W69)</f>
        <v>0</v>
      </c>
      <c r="X64" s="301">
        <f t="shared" si="306"/>
        <v>0</v>
      </c>
      <c r="Y64" s="95">
        <f t="shared" si="306"/>
        <v>0</v>
      </c>
      <c r="Z64" s="78">
        <f t="shared" si="306"/>
        <v>0</v>
      </c>
      <c r="AA64" s="78">
        <f t="shared" ref="AA64" si="307">SUM(AA65:AA69)</f>
        <v>252</v>
      </c>
      <c r="AB64" s="78">
        <f t="shared" si="306"/>
        <v>0</v>
      </c>
      <c r="AC64" s="78">
        <f t="shared" si="306"/>
        <v>0</v>
      </c>
      <c r="AD64" s="78">
        <f t="shared" si="306"/>
        <v>0</v>
      </c>
      <c r="AE64" s="79">
        <f t="shared" si="306"/>
        <v>0</v>
      </c>
      <c r="AF64" s="262">
        <f>SUM(AG64:AQ64)</f>
        <v>252</v>
      </c>
      <c r="AG64" s="315">
        <f>SUM(AG65:AG69)</f>
        <v>0</v>
      </c>
      <c r="AH64" s="263">
        <f>SUM(AH65:AH69)</f>
        <v>0</v>
      </c>
      <c r="AI64" s="239">
        <f t="shared" ref="AI64:AQ64" si="308">SUM(AI65:AI69)</f>
        <v>0</v>
      </c>
      <c r="AJ64" s="303">
        <f t="shared" si="308"/>
        <v>0</v>
      </c>
      <c r="AK64" s="240">
        <f t="shared" si="308"/>
        <v>0</v>
      </c>
      <c r="AL64" s="241">
        <f t="shared" si="308"/>
        <v>0</v>
      </c>
      <c r="AM64" s="241">
        <f t="shared" ref="AM64" si="309">SUM(AM65:AM69)</f>
        <v>252</v>
      </c>
      <c r="AN64" s="241">
        <f t="shared" si="308"/>
        <v>0</v>
      </c>
      <c r="AO64" s="241">
        <f t="shared" si="308"/>
        <v>0</v>
      </c>
      <c r="AP64" s="241">
        <f t="shared" si="308"/>
        <v>0</v>
      </c>
      <c r="AQ64" s="239">
        <f t="shared" si="308"/>
        <v>0</v>
      </c>
      <c r="AR64" s="206"/>
      <c r="AS64" s="89">
        <v>369</v>
      </c>
      <c r="AT64" s="388">
        <f>SUMIFS($H$16:$H$210,$C$16:$C$210,$AS64)</f>
        <v>11115</v>
      </c>
      <c r="AU64" s="388">
        <f>SUMIFS($T$16:$T$210,$C$16:$C$210,$AS64)</f>
        <v>-3686</v>
      </c>
      <c r="AV64" s="388">
        <f>SUMIFS($AF$16:$AF$210,$C$16:$C$210,$AS64)</f>
        <v>7429</v>
      </c>
      <c r="AW64" s="190"/>
      <c r="AX64" s="89"/>
      <c r="AY64" s="89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90"/>
      <c r="BU64" s="190"/>
      <c r="BV64" s="190"/>
      <c r="BW64" s="190"/>
      <c r="BX64" s="190"/>
      <c r="BY64" s="190"/>
      <c r="BZ64" s="190"/>
      <c r="CA64" s="190"/>
      <c r="CB64" s="190"/>
      <c r="CC64" s="190"/>
      <c r="CD64" s="190"/>
      <c r="CE64" s="190"/>
      <c r="CF64" s="190"/>
      <c r="CG64" s="190"/>
      <c r="CH64" s="190"/>
      <c r="CI64" s="190"/>
      <c r="CJ64" s="190"/>
      <c r="CK64" s="190"/>
      <c r="CL64" s="190"/>
      <c r="CM64" s="190"/>
      <c r="CN64" s="190"/>
      <c r="CO64" s="190"/>
      <c r="CP64" s="190"/>
      <c r="CQ64" s="190"/>
      <c r="CR64" s="190"/>
      <c r="CS64" s="190"/>
      <c r="CT64" s="190"/>
      <c r="CU64" s="190"/>
      <c r="CV64" s="190"/>
      <c r="CW64" s="190"/>
      <c r="CX64" s="190"/>
      <c r="CY64" s="190"/>
      <c r="CZ64" s="190"/>
      <c r="DA64" s="190"/>
      <c r="DB64" s="190"/>
      <c r="DC64" s="190"/>
      <c r="DD64" s="190"/>
      <c r="DE64" s="190"/>
      <c r="DF64" s="190"/>
      <c r="DG64" s="190"/>
      <c r="DH64" s="190"/>
      <c r="DI64" s="190"/>
      <c r="DJ64" s="190"/>
      <c r="DK64" s="190"/>
      <c r="DL64" s="190"/>
      <c r="DM64" s="190"/>
      <c r="DN64" s="190"/>
      <c r="DO64" s="190"/>
      <c r="DP64" s="190"/>
      <c r="DQ64" s="190"/>
      <c r="DR64" s="190"/>
      <c r="DS64" s="190"/>
      <c r="DT64" s="190"/>
      <c r="DU64" s="190"/>
      <c r="DV64" s="190"/>
      <c r="DW64" s="190"/>
      <c r="DX64" s="190"/>
      <c r="DY64" s="190"/>
      <c r="DZ64" s="190"/>
      <c r="EA64" s="190"/>
      <c r="EB64" s="190"/>
      <c r="EC64" s="190"/>
      <c r="ED64" s="190"/>
      <c r="EE64" s="190"/>
      <c r="EF64" s="190"/>
    </row>
    <row r="65" spans="1:136" s="72" customFormat="1" ht="15.75" customHeight="1" x14ac:dyDescent="0.25">
      <c r="A65" s="230"/>
      <c r="B65" s="179"/>
      <c r="C65" s="179">
        <v>421</v>
      </c>
      <c r="D65" s="576" t="s">
        <v>71</v>
      </c>
      <c r="E65" s="576"/>
      <c r="F65" s="576"/>
      <c r="G65" s="576"/>
      <c r="H65" s="76">
        <f>SUM(I65:S65)</f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>SUM(U65:AE65)</f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>SUM(AG65:AQ65)</f>
        <v>0</v>
      </c>
      <c r="AG65" s="29">
        <f t="shared" ref="AG65:AG69" si="310">I65+U65</f>
        <v>0</v>
      </c>
      <c r="AH65" s="92">
        <f t="shared" ref="AH65:AH69" si="311">J65+V65</f>
        <v>0</v>
      </c>
      <c r="AI65" s="31">
        <f t="shared" ref="AI65:AI69" si="312">K65+W65</f>
        <v>0</v>
      </c>
      <c r="AJ65" s="326">
        <f t="shared" ref="AJ65:AJ69" si="313">L65+X65</f>
        <v>0</v>
      </c>
      <c r="AK65" s="290">
        <f t="shared" ref="AK65:AK69" si="314">M65+Y65</f>
        <v>0</v>
      </c>
      <c r="AL65" s="30">
        <f t="shared" ref="AL65:AL69" si="315">N65+Z65</f>
        <v>0</v>
      </c>
      <c r="AM65" s="30">
        <f t="shared" ref="AM65:AM69" si="316">O65+AA65</f>
        <v>0</v>
      </c>
      <c r="AN65" s="30">
        <f t="shared" ref="AN65:AN69" si="317">P65+AB65</f>
        <v>0</v>
      </c>
      <c r="AO65" s="30">
        <f t="shared" ref="AO65:AO69" si="318">Q65+AC65</f>
        <v>0</v>
      </c>
      <c r="AP65" s="30">
        <f t="shared" ref="AP65:AP69" si="319">R65+AD65</f>
        <v>0</v>
      </c>
      <c r="AQ65" s="31">
        <f t="shared" ref="AQ65:AQ69" si="320">S65+AE65</f>
        <v>0</v>
      </c>
      <c r="AR65" s="206"/>
      <c r="AS65" s="89"/>
      <c r="AT65" s="388"/>
      <c r="AU65" s="388"/>
      <c r="AV65" s="388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72" customFormat="1" ht="15" x14ac:dyDescent="0.25">
      <c r="A66" s="230"/>
      <c r="B66" s="179"/>
      <c r="C66" s="179">
        <v>422</v>
      </c>
      <c r="D66" s="576" t="s">
        <v>11</v>
      </c>
      <c r="E66" s="576"/>
      <c r="F66" s="576"/>
      <c r="G66" s="577"/>
      <c r="H66" s="76">
        <f>SUM(I66:S66)</f>
        <v>0</v>
      </c>
      <c r="I66" s="80"/>
      <c r="J66" s="94"/>
      <c r="K66" s="82"/>
      <c r="L66" s="302"/>
      <c r="M66" s="118"/>
      <c r="N66" s="81"/>
      <c r="O66" s="81"/>
      <c r="P66" s="81"/>
      <c r="Q66" s="81"/>
      <c r="R66" s="81"/>
      <c r="S66" s="82"/>
      <c r="T66" s="28">
        <f>SUM(U66:AE66)</f>
        <v>252</v>
      </c>
      <c r="U66" s="80"/>
      <c r="V66" s="94"/>
      <c r="W66" s="82"/>
      <c r="X66" s="302"/>
      <c r="Y66" s="118"/>
      <c r="Z66" s="81"/>
      <c r="AA66" s="81">
        <v>252</v>
      </c>
      <c r="AB66" s="81"/>
      <c r="AC66" s="81"/>
      <c r="AD66" s="81"/>
      <c r="AE66" s="82"/>
      <c r="AF66" s="109">
        <f>SUM(AG66:AQ66)</f>
        <v>252</v>
      </c>
      <c r="AG66" s="29">
        <f t="shared" si="310"/>
        <v>0</v>
      </c>
      <c r="AH66" s="92">
        <f t="shared" si="311"/>
        <v>0</v>
      </c>
      <c r="AI66" s="31">
        <f t="shared" si="312"/>
        <v>0</v>
      </c>
      <c r="AJ66" s="326">
        <f t="shared" si="313"/>
        <v>0</v>
      </c>
      <c r="AK66" s="290">
        <f t="shared" si="314"/>
        <v>0</v>
      </c>
      <c r="AL66" s="30">
        <f t="shared" si="315"/>
        <v>0</v>
      </c>
      <c r="AM66" s="30">
        <f t="shared" si="316"/>
        <v>252</v>
      </c>
      <c r="AN66" s="30">
        <f t="shared" si="317"/>
        <v>0</v>
      </c>
      <c r="AO66" s="30">
        <f t="shared" si="318"/>
        <v>0</v>
      </c>
      <c r="AP66" s="30">
        <f t="shared" si="319"/>
        <v>0</v>
      </c>
      <c r="AQ66" s="31">
        <f t="shared" si="320"/>
        <v>0</v>
      </c>
      <c r="AR66" s="206"/>
      <c r="AS66" s="89">
        <v>381</v>
      </c>
      <c r="AT66" s="388">
        <f>SUMIFS($H$16:$H$210,$C$16:$C$210,$AS66)</f>
        <v>0</v>
      </c>
      <c r="AU66" s="388">
        <f>SUMIFS($T$16:$T$210,$C$16:$C$210,$AS66)</f>
        <v>0</v>
      </c>
      <c r="AV66" s="388">
        <f>SUMIFS($AF$16:$AF$210,$C$16:$C$210,$AS66)</f>
        <v>0</v>
      </c>
      <c r="AW66" s="89"/>
      <c r="AX66" s="443"/>
      <c r="AY66" s="443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</row>
    <row r="67" spans="1:136" s="72" customFormat="1" ht="15" x14ac:dyDescent="0.25">
      <c r="A67" s="230"/>
      <c r="B67" s="179"/>
      <c r="C67" s="179">
        <v>423</v>
      </c>
      <c r="D67" s="576" t="s">
        <v>88</v>
      </c>
      <c r="E67" s="576"/>
      <c r="F67" s="576"/>
      <c r="G67" s="577"/>
      <c r="H67" s="76">
        <f t="shared" si="242"/>
        <v>0</v>
      </c>
      <c r="I67" s="80"/>
      <c r="J67" s="94"/>
      <c r="K67" s="82"/>
      <c r="L67" s="302"/>
      <c r="M67" s="118"/>
      <c r="N67" s="81"/>
      <c r="O67" s="81"/>
      <c r="P67" s="81"/>
      <c r="Q67" s="81"/>
      <c r="R67" s="81"/>
      <c r="S67" s="82"/>
      <c r="T67" s="28">
        <f t="shared" si="244"/>
        <v>0</v>
      </c>
      <c r="U67" s="80"/>
      <c r="V67" s="94"/>
      <c r="W67" s="82"/>
      <c r="X67" s="302"/>
      <c r="Y67" s="118"/>
      <c r="Z67" s="81"/>
      <c r="AA67" s="81"/>
      <c r="AB67" s="81"/>
      <c r="AC67" s="81"/>
      <c r="AD67" s="81"/>
      <c r="AE67" s="82"/>
      <c r="AF67" s="109">
        <f t="shared" si="246"/>
        <v>0</v>
      </c>
      <c r="AG67" s="29">
        <f t="shared" si="310"/>
        <v>0</v>
      </c>
      <c r="AH67" s="92">
        <f t="shared" si="311"/>
        <v>0</v>
      </c>
      <c r="AI67" s="31">
        <f t="shared" si="312"/>
        <v>0</v>
      </c>
      <c r="AJ67" s="326">
        <f t="shared" si="313"/>
        <v>0</v>
      </c>
      <c r="AK67" s="290">
        <f t="shared" si="314"/>
        <v>0</v>
      </c>
      <c r="AL67" s="30">
        <f t="shared" si="315"/>
        <v>0</v>
      </c>
      <c r="AM67" s="30">
        <f t="shared" si="316"/>
        <v>0</v>
      </c>
      <c r="AN67" s="30">
        <f t="shared" si="317"/>
        <v>0</v>
      </c>
      <c r="AO67" s="30">
        <f t="shared" si="318"/>
        <v>0</v>
      </c>
      <c r="AP67" s="30">
        <f t="shared" si="319"/>
        <v>0</v>
      </c>
      <c r="AQ67" s="31">
        <f t="shared" si="320"/>
        <v>0</v>
      </c>
      <c r="AR67" s="206"/>
      <c r="AS67" s="443"/>
      <c r="AT67" s="388"/>
      <c r="AU67" s="388"/>
      <c r="AV67" s="388"/>
      <c r="AW67" s="89"/>
      <c r="AX67" s="62"/>
      <c r="AY67" s="62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25"/>
      <c r="B68" s="279"/>
      <c r="C68" s="279">
        <v>424</v>
      </c>
      <c r="D68" s="576" t="s">
        <v>46</v>
      </c>
      <c r="E68" s="576"/>
      <c r="F68" s="576"/>
      <c r="G68" s="577"/>
      <c r="H68" s="76">
        <f t="shared" si="242"/>
        <v>0</v>
      </c>
      <c r="I68" s="80"/>
      <c r="J68" s="94"/>
      <c r="K68" s="82"/>
      <c r="L68" s="302"/>
      <c r="M68" s="118"/>
      <c r="N68" s="81"/>
      <c r="O68" s="81"/>
      <c r="P68" s="81"/>
      <c r="Q68" s="81"/>
      <c r="R68" s="81"/>
      <c r="S68" s="82"/>
      <c r="T68" s="28">
        <f t="shared" si="244"/>
        <v>0</v>
      </c>
      <c r="U68" s="80"/>
      <c r="V68" s="94"/>
      <c r="W68" s="82"/>
      <c r="X68" s="302"/>
      <c r="Y68" s="118"/>
      <c r="Z68" s="81"/>
      <c r="AA68" s="81"/>
      <c r="AB68" s="81"/>
      <c r="AC68" s="81"/>
      <c r="AD68" s="81"/>
      <c r="AE68" s="82"/>
      <c r="AF68" s="109">
        <f t="shared" si="246"/>
        <v>0</v>
      </c>
      <c r="AG68" s="29">
        <f>I68+U68</f>
        <v>0</v>
      </c>
      <c r="AH68" s="92">
        <f t="shared" si="311"/>
        <v>0</v>
      </c>
      <c r="AI68" s="31">
        <f t="shared" si="312"/>
        <v>0</v>
      </c>
      <c r="AJ68" s="326">
        <f t="shared" si="313"/>
        <v>0</v>
      </c>
      <c r="AK68" s="290">
        <f t="shared" si="314"/>
        <v>0</v>
      </c>
      <c r="AL68" s="30">
        <f t="shared" si="315"/>
        <v>0</v>
      </c>
      <c r="AM68" s="30">
        <f t="shared" si="316"/>
        <v>0</v>
      </c>
      <c r="AN68" s="30">
        <f t="shared" si="317"/>
        <v>0</v>
      </c>
      <c r="AO68" s="30">
        <f t="shared" si="318"/>
        <v>0</v>
      </c>
      <c r="AP68" s="30">
        <f t="shared" si="319"/>
        <v>0</v>
      </c>
      <c r="AQ68" s="31">
        <f t="shared" si="320"/>
        <v>0</v>
      </c>
      <c r="AR68" s="206"/>
      <c r="AS68" s="62">
        <v>421</v>
      </c>
      <c r="AT68" s="388">
        <f>SUMIFS($H$16:$H$210,$C$16:$C$210,$AS68)</f>
        <v>0</v>
      </c>
      <c r="AU68" s="388">
        <f>SUMIFS($T$16:$T$210,$C$16:$C$210,$AS68)</f>
        <v>0</v>
      </c>
      <c r="AV68" s="388">
        <f>SUMIFS($AF$16:$AF$210,$C$16:$C$210,$AS68)</f>
        <v>0</v>
      </c>
      <c r="AW68" s="89"/>
      <c r="AX68" s="192"/>
      <c r="AY68" s="192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15" x14ac:dyDescent="0.25">
      <c r="A69" s="230"/>
      <c r="B69" s="179"/>
      <c r="C69" s="179">
        <v>426</v>
      </c>
      <c r="D69" s="576" t="s">
        <v>84</v>
      </c>
      <c r="E69" s="576"/>
      <c r="F69" s="576"/>
      <c r="G69" s="577"/>
      <c r="H69" s="76">
        <f t="shared" si="242"/>
        <v>0</v>
      </c>
      <c r="I69" s="80"/>
      <c r="J69" s="94"/>
      <c r="K69" s="82"/>
      <c r="L69" s="302"/>
      <c r="M69" s="118"/>
      <c r="N69" s="81"/>
      <c r="O69" s="81"/>
      <c r="P69" s="81"/>
      <c r="Q69" s="81"/>
      <c r="R69" s="81"/>
      <c r="S69" s="82"/>
      <c r="T69" s="28">
        <f t="shared" si="244"/>
        <v>0</v>
      </c>
      <c r="U69" s="80"/>
      <c r="V69" s="94"/>
      <c r="W69" s="82"/>
      <c r="X69" s="302"/>
      <c r="Y69" s="118"/>
      <c r="Z69" s="81"/>
      <c r="AA69" s="81"/>
      <c r="AB69" s="81"/>
      <c r="AC69" s="81"/>
      <c r="AD69" s="81"/>
      <c r="AE69" s="82"/>
      <c r="AF69" s="109">
        <f t="shared" si="246"/>
        <v>0</v>
      </c>
      <c r="AG69" s="29">
        <f t="shared" si="310"/>
        <v>0</v>
      </c>
      <c r="AH69" s="92">
        <f t="shared" si="311"/>
        <v>0</v>
      </c>
      <c r="AI69" s="31">
        <f t="shared" si="312"/>
        <v>0</v>
      </c>
      <c r="AJ69" s="326">
        <f t="shared" si="313"/>
        <v>0</v>
      </c>
      <c r="AK69" s="290">
        <f t="shared" si="314"/>
        <v>0</v>
      </c>
      <c r="AL69" s="30">
        <f t="shared" si="315"/>
        <v>0</v>
      </c>
      <c r="AM69" s="30">
        <f t="shared" si="316"/>
        <v>0</v>
      </c>
      <c r="AN69" s="30">
        <f t="shared" si="317"/>
        <v>0</v>
      </c>
      <c r="AO69" s="30">
        <f t="shared" si="318"/>
        <v>0</v>
      </c>
      <c r="AP69" s="30">
        <f t="shared" si="319"/>
        <v>0</v>
      </c>
      <c r="AQ69" s="31">
        <f t="shared" si="320"/>
        <v>0</v>
      </c>
      <c r="AR69" s="206"/>
      <c r="AS69" s="62">
        <v>422</v>
      </c>
      <c r="AT69" s="388">
        <f>SUMIFS($H$16:$H$210,$C$16:$C$210,$AS69)</f>
        <v>34800</v>
      </c>
      <c r="AU69" s="388">
        <f>SUMIFS($T$16:$T$210,$C$16:$C$210,$AS69)</f>
        <v>46660</v>
      </c>
      <c r="AV69" s="388">
        <f>SUMIFS($AF$16:$AF$210,$C$16:$C$210,$AS69)</f>
        <v>81460</v>
      </c>
      <c r="AW69" s="89"/>
      <c r="AX69" s="192"/>
      <c r="AY69" s="192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 x14ac:dyDescent="0.25">
      <c r="A70" s="549">
        <v>45</v>
      </c>
      <c r="B70" s="550"/>
      <c r="C70" s="431"/>
      <c r="D70" s="547" t="s">
        <v>85</v>
      </c>
      <c r="E70" s="547"/>
      <c r="F70" s="547"/>
      <c r="G70" s="547"/>
      <c r="H70" s="237">
        <f t="shared" si="242"/>
        <v>0</v>
      </c>
      <c r="I70" s="263">
        <f>I71+I72</f>
        <v>0</v>
      </c>
      <c r="J70" s="263">
        <f>J71+J72</f>
        <v>0</v>
      </c>
      <c r="K70" s="239">
        <f t="shared" ref="K70:S70" si="321">K71+K72</f>
        <v>0</v>
      </c>
      <c r="L70" s="303">
        <f t="shared" si="321"/>
        <v>0</v>
      </c>
      <c r="M70" s="240">
        <f t="shared" si="321"/>
        <v>0</v>
      </c>
      <c r="N70" s="241">
        <f t="shared" si="321"/>
        <v>0</v>
      </c>
      <c r="O70" s="241">
        <f t="shared" ref="O70" si="322">O71+O72</f>
        <v>0</v>
      </c>
      <c r="P70" s="241">
        <f t="shared" si="321"/>
        <v>0</v>
      </c>
      <c r="Q70" s="241">
        <f t="shared" si="321"/>
        <v>0</v>
      </c>
      <c r="R70" s="241">
        <f t="shared" si="321"/>
        <v>0</v>
      </c>
      <c r="S70" s="242">
        <f t="shared" si="321"/>
        <v>0</v>
      </c>
      <c r="T70" s="237">
        <f t="shared" si="244"/>
        <v>0</v>
      </c>
      <c r="U70" s="263">
        <f>U71+U72</f>
        <v>0</v>
      </c>
      <c r="V70" s="241">
        <f>V71+V72</f>
        <v>0</v>
      </c>
      <c r="W70" s="239">
        <f t="shared" ref="W70:AE70" si="323">W71+W72</f>
        <v>0</v>
      </c>
      <c r="X70" s="303">
        <f t="shared" si="323"/>
        <v>0</v>
      </c>
      <c r="Y70" s="240">
        <f t="shared" si="323"/>
        <v>0</v>
      </c>
      <c r="Z70" s="241">
        <f t="shared" si="323"/>
        <v>0</v>
      </c>
      <c r="AA70" s="241">
        <f t="shared" ref="AA70" si="324">AA71+AA72</f>
        <v>0</v>
      </c>
      <c r="AB70" s="241">
        <f t="shared" si="323"/>
        <v>0</v>
      </c>
      <c r="AC70" s="241">
        <f t="shared" si="323"/>
        <v>0</v>
      </c>
      <c r="AD70" s="241">
        <f t="shared" si="323"/>
        <v>0</v>
      </c>
      <c r="AE70" s="242">
        <f t="shared" si="323"/>
        <v>0</v>
      </c>
      <c r="AF70" s="262">
        <f t="shared" si="246"/>
        <v>0</v>
      </c>
      <c r="AG70" s="238">
        <f>AG71+AG72</f>
        <v>0</v>
      </c>
      <c r="AH70" s="241">
        <f>AH71+AH72</f>
        <v>0</v>
      </c>
      <c r="AI70" s="239">
        <f t="shared" ref="AI70:AQ70" si="325">AI71+AI72</f>
        <v>0</v>
      </c>
      <c r="AJ70" s="303">
        <f t="shared" si="325"/>
        <v>0</v>
      </c>
      <c r="AK70" s="240">
        <f t="shared" si="325"/>
        <v>0</v>
      </c>
      <c r="AL70" s="241">
        <f t="shared" si="325"/>
        <v>0</v>
      </c>
      <c r="AM70" s="241">
        <f t="shared" ref="AM70" si="326">AM71+AM72</f>
        <v>0</v>
      </c>
      <c r="AN70" s="241">
        <f t="shared" si="325"/>
        <v>0</v>
      </c>
      <c r="AO70" s="241">
        <f t="shared" si="325"/>
        <v>0</v>
      </c>
      <c r="AP70" s="241">
        <f t="shared" si="325"/>
        <v>0</v>
      </c>
      <c r="AQ70" s="242">
        <f t="shared" si="325"/>
        <v>0</v>
      </c>
      <c r="AR70" s="206"/>
      <c r="AS70" s="89">
        <v>423</v>
      </c>
      <c r="AT70" s="388">
        <f>SUMIFS($H$16:$H$210,$C$16:$C$210,$AS70)</f>
        <v>0</v>
      </c>
      <c r="AU70" s="388">
        <f>SUMIFS($T$16:$T$210,$C$16:$C$210,$AS70)</f>
        <v>0</v>
      </c>
      <c r="AV70" s="388">
        <f>SUMIFS($AF$16:$AF$210,$C$16:$C$210,$AS70)</f>
        <v>0</v>
      </c>
      <c r="AX70" s="190"/>
      <c r="AY70" s="190"/>
    </row>
    <row r="71" spans="1:136" s="72" customFormat="1" ht="15" x14ac:dyDescent="0.25">
      <c r="A71" s="230"/>
      <c r="B71" s="179"/>
      <c r="C71" s="179">
        <v>451</v>
      </c>
      <c r="D71" s="576" t="s">
        <v>86</v>
      </c>
      <c r="E71" s="576"/>
      <c r="F71" s="576"/>
      <c r="G71" s="576"/>
      <c r="H71" s="76">
        <f t="shared" si="242"/>
        <v>0</v>
      </c>
      <c r="I71" s="94"/>
      <c r="J71" s="94"/>
      <c r="K71" s="82"/>
      <c r="L71" s="302"/>
      <c r="M71" s="118"/>
      <c r="N71" s="81"/>
      <c r="O71" s="81"/>
      <c r="P71" s="81"/>
      <c r="Q71" s="81"/>
      <c r="R71" s="81"/>
      <c r="S71" s="182"/>
      <c r="T71" s="28">
        <f t="shared" si="244"/>
        <v>0</v>
      </c>
      <c r="U71" s="94"/>
      <c r="V71" s="81"/>
      <c r="W71" s="82"/>
      <c r="X71" s="302"/>
      <c r="Y71" s="118"/>
      <c r="Z71" s="81"/>
      <c r="AA71" s="81"/>
      <c r="AB71" s="81"/>
      <c r="AC71" s="81"/>
      <c r="AD71" s="81"/>
      <c r="AE71" s="182"/>
      <c r="AF71" s="109">
        <f t="shared" si="246"/>
        <v>0</v>
      </c>
      <c r="AG71" s="474">
        <f t="shared" ref="AG71:AG72" si="327">I71+U71</f>
        <v>0</v>
      </c>
      <c r="AH71" s="30">
        <f t="shared" ref="AH71:AH72" si="328">J71+V71</f>
        <v>0</v>
      </c>
      <c r="AI71" s="31">
        <f t="shared" ref="AI71:AI72" si="329">K71+W71</f>
        <v>0</v>
      </c>
      <c r="AJ71" s="326">
        <f t="shared" ref="AJ71:AJ72" si="330">L71+X71</f>
        <v>0</v>
      </c>
      <c r="AK71" s="290">
        <f t="shared" ref="AK71:AK72" si="331">M71+Y71</f>
        <v>0</v>
      </c>
      <c r="AL71" s="30">
        <f t="shared" ref="AL71:AL72" si="332">N71+Z71</f>
        <v>0</v>
      </c>
      <c r="AM71" s="30">
        <f t="shared" ref="AM71:AM72" si="333">O71+AA71</f>
        <v>0</v>
      </c>
      <c r="AN71" s="30">
        <f t="shared" ref="AN71:AN72" si="334">P71+AB71</f>
        <v>0</v>
      </c>
      <c r="AO71" s="30">
        <f t="shared" ref="AO71:AO72" si="335">Q71+AC71</f>
        <v>0</v>
      </c>
      <c r="AP71" s="30">
        <f t="shared" ref="AP71:AP72" si="336">R71+AD71</f>
        <v>0</v>
      </c>
      <c r="AQ71" s="125">
        <f t="shared" ref="AQ71" si="337">S71+AE71</f>
        <v>0</v>
      </c>
      <c r="AR71" s="206"/>
      <c r="AS71" s="89">
        <v>424</v>
      </c>
      <c r="AT71" s="388">
        <f>SUMIFS($H$16:$H$210,$C$16:$C$210,$AS71)</f>
        <v>5000</v>
      </c>
      <c r="AU71" s="388">
        <f>SUMIFS($T$16:$T$210,$C$16:$C$210,$AS71)</f>
        <v>14747</v>
      </c>
      <c r="AV71" s="388">
        <f>SUMIFS($AF$16:$AF$210,$C$16:$C$210,$AS71)</f>
        <v>19747</v>
      </c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5" x14ac:dyDescent="0.25">
      <c r="A72" s="230"/>
      <c r="B72" s="179"/>
      <c r="C72" s="179">
        <v>452</v>
      </c>
      <c r="D72" s="576" t="s">
        <v>90</v>
      </c>
      <c r="E72" s="576"/>
      <c r="F72" s="576"/>
      <c r="G72" s="576"/>
      <c r="H72" s="76">
        <f t="shared" si="242"/>
        <v>0</v>
      </c>
      <c r="I72" s="94"/>
      <c r="J72" s="94"/>
      <c r="K72" s="82"/>
      <c r="L72" s="302"/>
      <c r="M72" s="118"/>
      <c r="N72" s="81"/>
      <c r="O72" s="81"/>
      <c r="P72" s="81"/>
      <c r="Q72" s="81"/>
      <c r="R72" s="81"/>
      <c r="S72" s="182"/>
      <c r="T72" s="28">
        <f t="shared" si="244"/>
        <v>0</v>
      </c>
      <c r="U72" s="94"/>
      <c r="V72" s="81"/>
      <c r="W72" s="82"/>
      <c r="X72" s="302"/>
      <c r="Y72" s="118"/>
      <c r="Z72" s="81"/>
      <c r="AA72" s="81"/>
      <c r="AB72" s="81"/>
      <c r="AC72" s="81"/>
      <c r="AD72" s="81"/>
      <c r="AE72" s="182"/>
      <c r="AF72" s="109">
        <f t="shared" si="246"/>
        <v>0</v>
      </c>
      <c r="AG72" s="474">
        <f t="shared" si="327"/>
        <v>0</v>
      </c>
      <c r="AH72" s="30">
        <f t="shared" si="328"/>
        <v>0</v>
      </c>
      <c r="AI72" s="31">
        <f t="shared" si="329"/>
        <v>0</v>
      </c>
      <c r="AJ72" s="326">
        <f t="shared" si="330"/>
        <v>0</v>
      </c>
      <c r="AK72" s="290">
        <f t="shared" si="331"/>
        <v>0</v>
      </c>
      <c r="AL72" s="30">
        <f t="shared" si="332"/>
        <v>0</v>
      </c>
      <c r="AM72" s="30">
        <f t="shared" si="333"/>
        <v>0</v>
      </c>
      <c r="AN72" s="30">
        <f t="shared" si="334"/>
        <v>0</v>
      </c>
      <c r="AO72" s="30">
        <f t="shared" si="335"/>
        <v>0</v>
      </c>
      <c r="AP72" s="30">
        <f t="shared" si="336"/>
        <v>0</v>
      </c>
      <c r="AQ72" s="125">
        <f>S72+AE72</f>
        <v>0</v>
      </c>
      <c r="AR72" s="206"/>
      <c r="AS72" s="89">
        <v>426</v>
      </c>
      <c r="AT72" s="388">
        <f>SUMIFS($H$16:$H$210,$C$16:$C$210,$AS72)</f>
        <v>25000</v>
      </c>
      <c r="AU72" s="388">
        <f>SUMIFS($T$16:$T$210,$C$16:$C$210,$AS72)</f>
        <v>-17000</v>
      </c>
      <c r="AV72" s="388">
        <f>SUMIFS($AF$16:$AF$210,$C$16:$C$210,$AS72)</f>
        <v>8000</v>
      </c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72" customFormat="1" ht="12.75" customHeight="1" x14ac:dyDescent="0.25">
      <c r="A73" s="277"/>
      <c r="B73" s="277"/>
      <c r="D73" s="268"/>
      <c r="E73" s="268"/>
      <c r="F73" s="268"/>
      <c r="G73" s="268"/>
      <c r="I73" s="598" t="s">
        <v>138</v>
      </c>
      <c r="J73" s="598"/>
      <c r="K73" s="598"/>
      <c r="L73" s="598"/>
      <c r="M73" s="598"/>
      <c r="N73" s="598"/>
      <c r="O73" s="598"/>
      <c r="P73" s="598"/>
      <c r="Q73" s="598"/>
      <c r="R73" s="598"/>
      <c r="S73" s="598"/>
      <c r="U73" s="598" t="s">
        <v>138</v>
      </c>
      <c r="V73" s="598"/>
      <c r="W73" s="598"/>
      <c r="X73" s="598"/>
      <c r="Y73" s="598"/>
      <c r="Z73" s="598"/>
      <c r="AA73" s="598"/>
      <c r="AB73" s="598"/>
      <c r="AC73" s="598"/>
      <c r="AD73" s="598"/>
      <c r="AE73" s="598"/>
      <c r="AF73" s="276"/>
      <c r="AG73" s="598" t="s">
        <v>138</v>
      </c>
      <c r="AH73" s="598"/>
      <c r="AI73" s="598"/>
      <c r="AJ73" s="598"/>
      <c r="AK73" s="598"/>
      <c r="AL73" s="598"/>
      <c r="AM73" s="598"/>
      <c r="AN73" s="598"/>
      <c r="AO73" s="598"/>
      <c r="AP73" s="598"/>
      <c r="AQ73" s="598"/>
      <c r="AR73" s="274"/>
      <c r="AS73" s="438"/>
      <c r="AT73" s="194"/>
      <c r="AU73" s="194"/>
      <c r="AV73" s="194"/>
      <c r="AW73" s="276"/>
      <c r="AX73" s="278"/>
      <c r="AY73" s="278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</row>
    <row r="74" spans="1:136" s="72" customFormat="1" ht="10.5" customHeight="1" x14ac:dyDescent="0.25">
      <c r="A74" s="205"/>
      <c r="B74" s="205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6"/>
      <c r="AS74" s="89">
        <v>451</v>
      </c>
      <c r="AT74" s="388">
        <f>SUMIFS($H$16:$H$210,$C$16:$C$210,$AS74)</f>
        <v>8304768</v>
      </c>
      <c r="AU74" s="388">
        <f>SUMIFS($T$16:$T$210,$C$16:$C$210,$AS74)</f>
        <v>-65000</v>
      </c>
      <c r="AV74" s="388">
        <f>SUMIFS($AF$16:$AF$210,$C$16:$C$210,$AS74)</f>
        <v>8239768</v>
      </c>
      <c r="AW74" s="89"/>
      <c r="AX74" s="124"/>
      <c r="AY74" s="124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 x14ac:dyDescent="0.25">
      <c r="A75" s="589" t="s">
        <v>141</v>
      </c>
      <c r="B75" s="590"/>
      <c r="C75" s="590"/>
      <c r="D75" s="580" t="s">
        <v>140</v>
      </c>
      <c r="E75" s="580"/>
      <c r="F75" s="580"/>
      <c r="G75" s="581"/>
      <c r="H75" s="83">
        <f>SUM(I75:S75)</f>
        <v>0</v>
      </c>
      <c r="I75" s="84">
        <f>I76</f>
        <v>0</v>
      </c>
      <c r="J75" s="285">
        <f t="shared" ref="J75:S75" si="338">J76</f>
        <v>0</v>
      </c>
      <c r="K75" s="86">
        <f t="shared" si="338"/>
        <v>0</v>
      </c>
      <c r="L75" s="300">
        <f t="shared" si="338"/>
        <v>0</v>
      </c>
      <c r="M75" s="120">
        <f t="shared" si="338"/>
        <v>0</v>
      </c>
      <c r="N75" s="85">
        <f t="shared" si="338"/>
        <v>0</v>
      </c>
      <c r="O75" s="85">
        <f t="shared" si="338"/>
        <v>0</v>
      </c>
      <c r="P75" s="85">
        <f t="shared" si="338"/>
        <v>0</v>
      </c>
      <c r="Q75" s="85">
        <f t="shared" si="338"/>
        <v>0</v>
      </c>
      <c r="R75" s="85">
        <f t="shared" si="338"/>
        <v>0</v>
      </c>
      <c r="S75" s="86">
        <f t="shared" si="338"/>
        <v>0</v>
      </c>
      <c r="T75" s="245">
        <f>SUM(U75:AE75)</f>
        <v>0</v>
      </c>
      <c r="U75" s="84">
        <f t="shared" ref="U75:AE75" si="339">U76</f>
        <v>0</v>
      </c>
      <c r="V75" s="285">
        <f t="shared" si="339"/>
        <v>0</v>
      </c>
      <c r="W75" s="86">
        <f t="shared" si="339"/>
        <v>0</v>
      </c>
      <c r="X75" s="300">
        <f t="shared" si="339"/>
        <v>0</v>
      </c>
      <c r="Y75" s="120">
        <f t="shared" si="339"/>
        <v>0</v>
      </c>
      <c r="Z75" s="85">
        <f t="shared" si="339"/>
        <v>0</v>
      </c>
      <c r="AA75" s="85">
        <f t="shared" si="339"/>
        <v>0</v>
      </c>
      <c r="AB75" s="85">
        <f t="shared" si="339"/>
        <v>0</v>
      </c>
      <c r="AC75" s="85">
        <f t="shared" si="339"/>
        <v>0</v>
      </c>
      <c r="AD75" s="85">
        <f t="shared" si="339"/>
        <v>0</v>
      </c>
      <c r="AE75" s="86">
        <f t="shared" si="339"/>
        <v>0</v>
      </c>
      <c r="AF75" s="261">
        <f>SUM(AG75:AQ75)</f>
        <v>0</v>
      </c>
      <c r="AG75" s="468">
        <f t="shared" ref="AG75:AQ75" si="340">AG76</f>
        <v>0</v>
      </c>
      <c r="AH75" s="469">
        <f t="shared" si="340"/>
        <v>0</v>
      </c>
      <c r="AI75" s="470">
        <f t="shared" si="340"/>
        <v>0</v>
      </c>
      <c r="AJ75" s="471">
        <f t="shared" si="340"/>
        <v>0</v>
      </c>
      <c r="AK75" s="472">
        <f t="shared" si="340"/>
        <v>0</v>
      </c>
      <c r="AL75" s="473">
        <f t="shared" si="340"/>
        <v>0</v>
      </c>
      <c r="AM75" s="473">
        <f t="shared" si="340"/>
        <v>0</v>
      </c>
      <c r="AN75" s="473">
        <f t="shared" si="340"/>
        <v>0</v>
      </c>
      <c r="AO75" s="473">
        <f t="shared" si="340"/>
        <v>0</v>
      </c>
      <c r="AP75" s="473">
        <f t="shared" si="340"/>
        <v>0</v>
      </c>
      <c r="AQ75" s="470">
        <f t="shared" si="340"/>
        <v>0</v>
      </c>
      <c r="AR75" s="206"/>
      <c r="AS75" s="89">
        <v>452</v>
      </c>
      <c r="AT75" s="388">
        <f>SUMIFS($H$16:$H$210,$C$16:$C$210,$AS75)</f>
        <v>0</v>
      </c>
      <c r="AU75" s="388">
        <f>SUMIFS($T$16:$T$210,$C$16:$C$210,$AS75)</f>
        <v>0</v>
      </c>
      <c r="AV75" s="388">
        <f>SUMIFS($AF$16:$AF$210,$C$16:$C$210,$AS75)</f>
        <v>0</v>
      </c>
      <c r="AW75" s="192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2"/>
      <c r="BQ75" s="192"/>
      <c r="BR75" s="192"/>
      <c r="BS75" s="192"/>
      <c r="BT75" s="192"/>
      <c r="BU75" s="192"/>
      <c r="BV75" s="192"/>
      <c r="BW75" s="192"/>
      <c r="BX75" s="192"/>
      <c r="BY75" s="192"/>
      <c r="BZ75" s="192"/>
      <c r="CA75" s="192"/>
      <c r="CB75" s="192"/>
      <c r="CC75" s="192"/>
      <c r="CD75" s="192"/>
      <c r="CE75" s="192"/>
      <c r="CF75" s="192"/>
      <c r="CG75" s="192"/>
      <c r="CH75" s="192"/>
      <c r="CI75" s="192"/>
      <c r="CJ75" s="192"/>
      <c r="CK75" s="192"/>
      <c r="CL75" s="192"/>
      <c r="CM75" s="192"/>
      <c r="CN75" s="192"/>
      <c r="CO75" s="192"/>
      <c r="CP75" s="192"/>
      <c r="CQ75" s="192"/>
      <c r="CR75" s="192"/>
      <c r="CS75" s="192"/>
      <c r="CT75" s="192"/>
      <c r="CU75" s="192"/>
      <c r="CV75" s="192"/>
      <c r="CW75" s="192"/>
      <c r="CX75" s="192"/>
      <c r="CY75" s="192"/>
      <c r="CZ75" s="192"/>
      <c r="DA75" s="192"/>
      <c r="DB75" s="192"/>
      <c r="DC75" s="192"/>
      <c r="DD75" s="192"/>
      <c r="DE75" s="192"/>
      <c r="DF75" s="192"/>
      <c r="DG75" s="192"/>
      <c r="DH75" s="192"/>
      <c r="DI75" s="192"/>
      <c r="DJ75" s="192"/>
      <c r="DK75" s="192"/>
      <c r="DL75" s="192"/>
      <c r="DM75" s="192"/>
      <c r="DN75" s="192"/>
      <c r="DO75" s="192"/>
      <c r="DP75" s="192"/>
      <c r="DQ75" s="192"/>
      <c r="DR75" s="192"/>
      <c r="DS75" s="192"/>
      <c r="DT75" s="192"/>
      <c r="DU75" s="192"/>
      <c r="DV75" s="192"/>
      <c r="DW75" s="192"/>
      <c r="DX75" s="192"/>
      <c r="DY75" s="192"/>
      <c r="DZ75" s="192"/>
      <c r="EA75" s="192"/>
      <c r="EB75" s="192"/>
      <c r="EC75" s="192"/>
      <c r="ED75" s="192"/>
      <c r="EE75" s="192"/>
      <c r="EF75" s="192"/>
    </row>
    <row r="76" spans="1:136" s="74" customFormat="1" ht="15.75" customHeight="1" x14ac:dyDescent="0.25">
      <c r="A76" s="436">
        <v>3</v>
      </c>
      <c r="B76" s="68"/>
      <c r="C76" s="90"/>
      <c r="D76" s="574" t="s">
        <v>16</v>
      </c>
      <c r="E76" s="574"/>
      <c r="F76" s="574"/>
      <c r="G76" s="575"/>
      <c r="H76" s="75">
        <f t="shared" ref="H76:H83" si="341">SUM(I76:S76)</f>
        <v>0</v>
      </c>
      <c r="I76" s="77">
        <f>I77+I81</f>
        <v>0</v>
      </c>
      <c r="J76" s="61">
        <f t="shared" ref="J76:S76" si="342">J77+J81</f>
        <v>0</v>
      </c>
      <c r="K76" s="79">
        <f t="shared" si="342"/>
        <v>0</v>
      </c>
      <c r="L76" s="301">
        <f t="shared" si="342"/>
        <v>0</v>
      </c>
      <c r="M76" s="95">
        <f t="shared" si="342"/>
        <v>0</v>
      </c>
      <c r="N76" s="78">
        <f t="shared" si="342"/>
        <v>0</v>
      </c>
      <c r="O76" s="78">
        <f t="shared" ref="O76" si="343">O77+O81</f>
        <v>0</v>
      </c>
      <c r="P76" s="78">
        <f t="shared" si="342"/>
        <v>0</v>
      </c>
      <c r="Q76" s="78">
        <f t="shared" si="342"/>
        <v>0</v>
      </c>
      <c r="R76" s="78">
        <f t="shared" si="342"/>
        <v>0</v>
      </c>
      <c r="S76" s="79">
        <f t="shared" si="342"/>
        <v>0</v>
      </c>
      <c r="T76" s="237">
        <f t="shared" ref="T76:T83" si="344">SUM(U76:AE76)</f>
        <v>0</v>
      </c>
      <c r="U76" s="77">
        <f t="shared" ref="U76:AE76" si="345">U77+U81</f>
        <v>0</v>
      </c>
      <c r="V76" s="61">
        <f t="shared" si="345"/>
        <v>0</v>
      </c>
      <c r="W76" s="79">
        <f t="shared" si="345"/>
        <v>0</v>
      </c>
      <c r="X76" s="301">
        <f t="shared" si="345"/>
        <v>0</v>
      </c>
      <c r="Y76" s="95">
        <f t="shared" si="345"/>
        <v>0</v>
      </c>
      <c r="Z76" s="78">
        <f t="shared" si="345"/>
        <v>0</v>
      </c>
      <c r="AA76" s="78">
        <f t="shared" ref="AA76" si="346">AA77+AA81</f>
        <v>0</v>
      </c>
      <c r="AB76" s="78">
        <f t="shared" si="345"/>
        <v>0</v>
      </c>
      <c r="AC76" s="78">
        <f t="shared" si="345"/>
        <v>0</v>
      </c>
      <c r="AD76" s="78">
        <f t="shared" si="345"/>
        <v>0</v>
      </c>
      <c r="AE76" s="79">
        <f t="shared" si="345"/>
        <v>0</v>
      </c>
      <c r="AF76" s="262">
        <f t="shared" ref="AF76:AF83" si="347">SUM(AG76:AQ76)</f>
        <v>0</v>
      </c>
      <c r="AG76" s="315">
        <f t="shared" ref="AG76:AQ76" si="348">AG77+AG81</f>
        <v>0</v>
      </c>
      <c r="AH76" s="263">
        <f t="shared" si="348"/>
        <v>0</v>
      </c>
      <c r="AI76" s="239">
        <f t="shared" si="348"/>
        <v>0</v>
      </c>
      <c r="AJ76" s="303">
        <f t="shared" si="348"/>
        <v>0</v>
      </c>
      <c r="AK76" s="240">
        <f t="shared" si="348"/>
        <v>0</v>
      </c>
      <c r="AL76" s="241">
        <f t="shared" si="348"/>
        <v>0</v>
      </c>
      <c r="AM76" s="241">
        <f t="shared" ref="AM76" si="349">AM77+AM81</f>
        <v>0</v>
      </c>
      <c r="AN76" s="241">
        <f t="shared" si="348"/>
        <v>0</v>
      </c>
      <c r="AO76" s="241">
        <f t="shared" si="348"/>
        <v>0</v>
      </c>
      <c r="AP76" s="241">
        <f t="shared" si="348"/>
        <v>0</v>
      </c>
      <c r="AQ76" s="239">
        <f t="shared" si="348"/>
        <v>0</v>
      </c>
      <c r="AR76" s="206"/>
      <c r="AS76" s="89"/>
      <c r="AT76" s="388"/>
      <c r="AU76" s="388"/>
      <c r="AV76" s="388"/>
      <c r="AW76" s="192"/>
      <c r="AX76" s="190"/>
      <c r="AY76" s="190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2"/>
      <c r="BO76" s="192"/>
      <c r="BP76" s="192"/>
      <c r="BQ76" s="192"/>
      <c r="BR76" s="192"/>
      <c r="BS76" s="192"/>
      <c r="BT76" s="192"/>
      <c r="BU76" s="192"/>
      <c r="BV76" s="192"/>
      <c r="BW76" s="192"/>
      <c r="BX76" s="192"/>
      <c r="BY76" s="192"/>
      <c r="BZ76" s="192"/>
      <c r="CA76" s="192"/>
      <c r="CB76" s="192"/>
      <c r="CC76" s="192"/>
      <c r="CD76" s="192"/>
      <c r="CE76" s="192"/>
      <c r="CF76" s="192"/>
      <c r="CG76" s="192"/>
      <c r="CH76" s="192"/>
      <c r="CI76" s="192"/>
      <c r="CJ76" s="192"/>
      <c r="CK76" s="192"/>
      <c r="CL76" s="192"/>
      <c r="CM76" s="192"/>
      <c r="CN76" s="192"/>
      <c r="CO76" s="192"/>
      <c r="CP76" s="192"/>
      <c r="CQ76" s="192"/>
      <c r="CR76" s="192"/>
      <c r="CS76" s="192"/>
      <c r="CT76" s="192"/>
      <c r="CU76" s="192"/>
      <c r="CV76" s="192"/>
      <c r="CW76" s="192"/>
      <c r="CX76" s="192"/>
      <c r="CY76" s="192"/>
      <c r="CZ76" s="192"/>
      <c r="DA76" s="192"/>
      <c r="DB76" s="192"/>
      <c r="DC76" s="192"/>
      <c r="DD76" s="192"/>
      <c r="DE76" s="192"/>
      <c r="DF76" s="192"/>
      <c r="DG76" s="192"/>
      <c r="DH76" s="192"/>
      <c r="DI76" s="192"/>
      <c r="DJ76" s="192"/>
      <c r="DK76" s="192"/>
      <c r="DL76" s="192"/>
      <c r="DM76" s="192"/>
      <c r="DN76" s="192"/>
      <c r="DO76" s="192"/>
      <c r="DP76" s="192"/>
      <c r="DQ76" s="192"/>
      <c r="DR76" s="192"/>
      <c r="DS76" s="192"/>
      <c r="DT76" s="192"/>
      <c r="DU76" s="192"/>
      <c r="DV76" s="192"/>
      <c r="DW76" s="192"/>
      <c r="DX76" s="192"/>
      <c r="DY76" s="192"/>
      <c r="DZ76" s="192"/>
      <c r="EA76" s="192"/>
      <c r="EB76" s="192"/>
      <c r="EC76" s="192"/>
      <c r="ED76" s="192"/>
      <c r="EE76" s="192"/>
      <c r="EF76" s="192"/>
    </row>
    <row r="77" spans="1:136" s="73" customFormat="1" ht="15.75" customHeight="1" x14ac:dyDescent="0.25">
      <c r="A77" s="572">
        <v>31</v>
      </c>
      <c r="B77" s="573"/>
      <c r="C77" s="90"/>
      <c r="D77" s="574" t="s">
        <v>0</v>
      </c>
      <c r="E77" s="574"/>
      <c r="F77" s="574"/>
      <c r="G77" s="575"/>
      <c r="H77" s="75">
        <f t="shared" si="341"/>
        <v>0</v>
      </c>
      <c r="I77" s="77">
        <f>SUM(I78:I80)</f>
        <v>0</v>
      </c>
      <c r="J77" s="61">
        <f t="shared" ref="J77:S77" si="350">SUM(J78:J80)</f>
        <v>0</v>
      </c>
      <c r="K77" s="79">
        <f t="shared" si="350"/>
        <v>0</v>
      </c>
      <c r="L77" s="301">
        <f t="shared" si="350"/>
        <v>0</v>
      </c>
      <c r="M77" s="95">
        <f t="shared" si="350"/>
        <v>0</v>
      </c>
      <c r="N77" s="78">
        <f t="shared" si="350"/>
        <v>0</v>
      </c>
      <c r="O77" s="78">
        <f t="shared" ref="O77" si="351">SUM(O78:O80)</f>
        <v>0</v>
      </c>
      <c r="P77" s="78">
        <f t="shared" si="350"/>
        <v>0</v>
      </c>
      <c r="Q77" s="78">
        <f t="shared" si="350"/>
        <v>0</v>
      </c>
      <c r="R77" s="78">
        <f t="shared" si="350"/>
        <v>0</v>
      </c>
      <c r="S77" s="229">
        <f t="shared" si="350"/>
        <v>0</v>
      </c>
      <c r="T77" s="248">
        <f t="shared" si="344"/>
        <v>0</v>
      </c>
      <c r="U77" s="77">
        <f t="shared" ref="U77:AE77" si="352">SUM(U78:U80)</f>
        <v>0</v>
      </c>
      <c r="V77" s="61">
        <f t="shared" si="352"/>
        <v>0</v>
      </c>
      <c r="W77" s="79">
        <f t="shared" si="352"/>
        <v>0</v>
      </c>
      <c r="X77" s="301">
        <f t="shared" si="352"/>
        <v>0</v>
      </c>
      <c r="Y77" s="95">
        <f t="shared" si="352"/>
        <v>0</v>
      </c>
      <c r="Z77" s="78">
        <f t="shared" si="352"/>
        <v>0</v>
      </c>
      <c r="AA77" s="78">
        <f t="shared" ref="AA77" si="353">SUM(AA78:AA80)</f>
        <v>0</v>
      </c>
      <c r="AB77" s="78">
        <f t="shared" si="352"/>
        <v>0</v>
      </c>
      <c r="AC77" s="78">
        <f t="shared" si="352"/>
        <v>0</v>
      </c>
      <c r="AD77" s="78">
        <f t="shared" si="352"/>
        <v>0</v>
      </c>
      <c r="AE77" s="229">
        <f t="shared" si="352"/>
        <v>0</v>
      </c>
      <c r="AF77" s="262">
        <f t="shared" si="347"/>
        <v>0</v>
      </c>
      <c r="AG77" s="315">
        <f t="shared" ref="AG77:AQ77" si="354">SUM(AG78:AG80)</f>
        <v>0</v>
      </c>
      <c r="AH77" s="263">
        <f t="shared" si="354"/>
        <v>0</v>
      </c>
      <c r="AI77" s="239">
        <f t="shared" si="354"/>
        <v>0</v>
      </c>
      <c r="AJ77" s="303">
        <f t="shared" si="354"/>
        <v>0</v>
      </c>
      <c r="AK77" s="240">
        <f t="shared" si="354"/>
        <v>0</v>
      </c>
      <c r="AL77" s="241">
        <f t="shared" si="354"/>
        <v>0</v>
      </c>
      <c r="AM77" s="241">
        <f t="shared" ref="AM77" si="355">SUM(AM78:AM80)</f>
        <v>0</v>
      </c>
      <c r="AN77" s="241">
        <f t="shared" si="354"/>
        <v>0</v>
      </c>
      <c r="AO77" s="241">
        <f t="shared" si="354"/>
        <v>0</v>
      </c>
      <c r="AP77" s="241">
        <f t="shared" si="354"/>
        <v>0</v>
      </c>
      <c r="AQ77" s="242">
        <f t="shared" si="354"/>
        <v>0</v>
      </c>
      <c r="AR77" s="206"/>
      <c r="AS77" s="89">
        <v>544</v>
      </c>
      <c r="AT77" s="444">
        <f>SUMIFS($H$16:$H$210,$C$16:$C$210,$AS77)</f>
        <v>0</v>
      </c>
      <c r="AU77" s="444">
        <f>SUMIFS($T$16:$T$210,$C$16:$C$210,$AS77)</f>
        <v>0</v>
      </c>
      <c r="AV77" s="444">
        <f>SUMIFS($AF$16:$AF$210,$C$16:$C$210,$AS77)</f>
        <v>0</v>
      </c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311</v>
      </c>
      <c r="D78" s="576" t="s">
        <v>1</v>
      </c>
      <c r="E78" s="576"/>
      <c r="F78" s="576"/>
      <c r="G78" s="576"/>
      <c r="H78" s="76">
        <f t="shared" si="341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>SUM(U78:AE78)</f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47"/>
        <v>0</v>
      </c>
      <c r="AG78" s="29">
        <f t="shared" ref="AG78:AG80" si="356">I78+U78</f>
        <v>0</v>
      </c>
      <c r="AH78" s="92">
        <f t="shared" ref="AH78:AH80" si="357">J78+V78</f>
        <v>0</v>
      </c>
      <c r="AI78" s="31">
        <f t="shared" ref="AI78:AI80" si="358">K78+W78</f>
        <v>0</v>
      </c>
      <c r="AJ78" s="326">
        <f t="shared" ref="AJ78:AJ80" si="359">L78+X78</f>
        <v>0</v>
      </c>
      <c r="AK78" s="290">
        <f t="shared" ref="AK78:AK80" si="360">M78+Y78</f>
        <v>0</v>
      </c>
      <c r="AL78" s="30">
        <f t="shared" ref="AL78:AL80" si="361">N78+Z78</f>
        <v>0</v>
      </c>
      <c r="AM78" s="30">
        <f t="shared" ref="AM78:AM80" si="362">O78+AA78</f>
        <v>0</v>
      </c>
      <c r="AN78" s="30">
        <f t="shared" ref="AN78:AN80" si="363">P78+AB78</f>
        <v>0</v>
      </c>
      <c r="AO78" s="30">
        <f t="shared" ref="AO78:AO80" si="364">Q78+AC78</f>
        <v>0</v>
      </c>
      <c r="AP78" s="30">
        <f t="shared" ref="AP78:AP80" si="365">R78+AD78</f>
        <v>0</v>
      </c>
      <c r="AQ78" s="31">
        <f t="shared" ref="AQ78:AQ80" si="366">S78+AE78</f>
        <v>0</v>
      </c>
      <c r="AR78" s="206"/>
      <c r="AS78" s="445">
        <v>545</v>
      </c>
      <c r="AT78" s="446">
        <f>SUMIFS($H$16:$H$210,$C$16:$C$210,$AS78)</f>
        <v>0</v>
      </c>
      <c r="AU78" s="446">
        <f>SUMIFS($T$16:$T$210,$C$16:$C$210,$AS78)</f>
        <v>0</v>
      </c>
      <c r="AV78" s="446">
        <f>SUMIFS($AF$16:$AF$210,$C$16:$C$210,$AS78)</f>
        <v>0</v>
      </c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312</v>
      </c>
      <c r="D79" s="576" t="s">
        <v>2</v>
      </c>
      <c r="E79" s="576"/>
      <c r="F79" s="576"/>
      <c r="G79" s="577"/>
      <c r="H79" s="76">
        <f t="shared" si="341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44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47"/>
        <v>0</v>
      </c>
      <c r="AG79" s="29">
        <f t="shared" si="356"/>
        <v>0</v>
      </c>
      <c r="AH79" s="92">
        <f t="shared" si="357"/>
        <v>0</v>
      </c>
      <c r="AI79" s="31">
        <f t="shared" si="358"/>
        <v>0</v>
      </c>
      <c r="AJ79" s="326">
        <f t="shared" si="359"/>
        <v>0</v>
      </c>
      <c r="AK79" s="290">
        <f t="shared" si="360"/>
        <v>0</v>
      </c>
      <c r="AL79" s="30">
        <f t="shared" si="361"/>
        <v>0</v>
      </c>
      <c r="AM79" s="30">
        <f t="shared" si="362"/>
        <v>0</v>
      </c>
      <c r="AN79" s="30">
        <f t="shared" si="363"/>
        <v>0</v>
      </c>
      <c r="AO79" s="30">
        <f t="shared" si="364"/>
        <v>0</v>
      </c>
      <c r="AP79" s="30">
        <f t="shared" si="365"/>
        <v>0</v>
      </c>
      <c r="AQ79" s="31">
        <f t="shared" si="366"/>
        <v>0</v>
      </c>
      <c r="AR79" s="206"/>
      <c r="AS79" s="442" t="s">
        <v>126</v>
      </c>
      <c r="AT79" s="447">
        <f>SUM(AT47:AT78)</f>
        <v>17970323</v>
      </c>
      <c r="AU79" s="447">
        <f>SUM(AU47:AU78)</f>
        <v>253273</v>
      </c>
      <c r="AV79" s="447">
        <f>SUM(AV47:AV78)</f>
        <v>18223596</v>
      </c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313</v>
      </c>
      <c r="D80" s="576" t="s">
        <v>3</v>
      </c>
      <c r="E80" s="576"/>
      <c r="F80" s="576"/>
      <c r="G80" s="576"/>
      <c r="H80" s="76">
        <f t="shared" si="341"/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 t="shared" si="344"/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 t="shared" si="347"/>
        <v>0</v>
      </c>
      <c r="AG80" s="29">
        <f t="shared" si="356"/>
        <v>0</v>
      </c>
      <c r="AH80" s="92">
        <f t="shared" si="357"/>
        <v>0</v>
      </c>
      <c r="AI80" s="31">
        <f t="shared" si="358"/>
        <v>0</v>
      </c>
      <c r="AJ80" s="326">
        <f t="shared" si="359"/>
        <v>0</v>
      </c>
      <c r="AK80" s="290">
        <f t="shared" si="360"/>
        <v>0</v>
      </c>
      <c r="AL80" s="30">
        <f t="shared" si="361"/>
        <v>0</v>
      </c>
      <c r="AM80" s="30">
        <f t="shared" si="362"/>
        <v>0</v>
      </c>
      <c r="AN80" s="30">
        <f t="shared" si="363"/>
        <v>0</v>
      </c>
      <c r="AO80" s="30">
        <f t="shared" si="364"/>
        <v>0</v>
      </c>
      <c r="AP80" s="30">
        <f t="shared" si="365"/>
        <v>0</v>
      </c>
      <c r="AQ80" s="31">
        <f t="shared" si="366"/>
        <v>0</v>
      </c>
      <c r="AR80" s="206"/>
      <c r="AS80" s="206"/>
      <c r="AT80" s="89"/>
      <c r="AU80" s="89"/>
      <c r="AV80" s="89"/>
      <c r="AW80" s="89"/>
      <c r="AX80" s="190"/>
      <c r="AY80" s="190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 x14ac:dyDescent="0.25">
      <c r="A81" s="572">
        <v>32</v>
      </c>
      <c r="B81" s="573"/>
      <c r="C81" s="90"/>
      <c r="D81" s="574" t="s">
        <v>4</v>
      </c>
      <c r="E81" s="574"/>
      <c r="F81" s="574"/>
      <c r="G81" s="575"/>
      <c r="H81" s="75">
        <f t="shared" si="341"/>
        <v>0</v>
      </c>
      <c r="I81" s="77">
        <f>SUM(I82:I85)</f>
        <v>0</v>
      </c>
      <c r="J81" s="61">
        <f>SUM(J82:J85)</f>
        <v>0</v>
      </c>
      <c r="K81" s="79">
        <f t="shared" ref="K81:S81" si="367">SUM(K82:K85)</f>
        <v>0</v>
      </c>
      <c r="L81" s="301">
        <f t="shared" si="367"/>
        <v>0</v>
      </c>
      <c r="M81" s="95">
        <f t="shared" si="367"/>
        <v>0</v>
      </c>
      <c r="N81" s="78">
        <f t="shared" si="367"/>
        <v>0</v>
      </c>
      <c r="O81" s="78">
        <f t="shared" ref="O81" si="368">SUM(O82:O85)</f>
        <v>0</v>
      </c>
      <c r="P81" s="78">
        <f t="shared" si="367"/>
        <v>0</v>
      </c>
      <c r="Q81" s="78">
        <f t="shared" si="367"/>
        <v>0</v>
      </c>
      <c r="R81" s="78">
        <f t="shared" si="367"/>
        <v>0</v>
      </c>
      <c r="S81" s="79">
        <f t="shared" si="367"/>
        <v>0</v>
      </c>
      <c r="T81" s="237">
        <f t="shared" si="344"/>
        <v>0</v>
      </c>
      <c r="U81" s="77">
        <f t="shared" ref="U81:AE81" si="369">SUM(U82:U85)</f>
        <v>0</v>
      </c>
      <c r="V81" s="61">
        <f t="shared" si="369"/>
        <v>0</v>
      </c>
      <c r="W81" s="79">
        <f t="shared" si="369"/>
        <v>0</v>
      </c>
      <c r="X81" s="301">
        <f t="shared" si="369"/>
        <v>0</v>
      </c>
      <c r="Y81" s="95">
        <f t="shared" si="369"/>
        <v>0</v>
      </c>
      <c r="Z81" s="78">
        <f t="shared" si="369"/>
        <v>0</v>
      </c>
      <c r="AA81" s="78">
        <f t="shared" ref="AA81" si="370">SUM(AA82:AA85)</f>
        <v>0</v>
      </c>
      <c r="AB81" s="78">
        <f t="shared" si="369"/>
        <v>0</v>
      </c>
      <c r="AC81" s="78">
        <f t="shared" si="369"/>
        <v>0</v>
      </c>
      <c r="AD81" s="78">
        <f t="shared" si="369"/>
        <v>0</v>
      </c>
      <c r="AE81" s="79">
        <f t="shared" si="369"/>
        <v>0</v>
      </c>
      <c r="AF81" s="262">
        <f t="shared" si="347"/>
        <v>0</v>
      </c>
      <c r="AG81" s="315">
        <f t="shared" ref="AG81:AQ81" si="371">SUM(AG82:AG85)</f>
        <v>0</v>
      </c>
      <c r="AH81" s="263">
        <f t="shared" si="371"/>
        <v>0</v>
      </c>
      <c r="AI81" s="239">
        <f t="shared" si="371"/>
        <v>0</v>
      </c>
      <c r="AJ81" s="303">
        <f t="shared" si="371"/>
        <v>0</v>
      </c>
      <c r="AK81" s="240">
        <f t="shared" si="371"/>
        <v>0</v>
      </c>
      <c r="AL81" s="241">
        <f t="shared" si="371"/>
        <v>0</v>
      </c>
      <c r="AM81" s="241">
        <f t="shared" ref="AM81" si="372">SUM(AM82:AM85)</f>
        <v>0</v>
      </c>
      <c r="AN81" s="241">
        <f t="shared" si="371"/>
        <v>0</v>
      </c>
      <c r="AO81" s="241">
        <f t="shared" si="371"/>
        <v>0</v>
      </c>
      <c r="AP81" s="241">
        <f t="shared" si="371"/>
        <v>0</v>
      </c>
      <c r="AQ81" s="239">
        <f t="shared" si="371"/>
        <v>0</v>
      </c>
      <c r="AR81" s="206"/>
      <c r="AS81" s="206"/>
      <c r="AT81" s="190"/>
      <c r="AU81" s="190"/>
      <c r="AV81" s="190"/>
      <c r="AW81" s="190"/>
      <c r="AX81" s="89"/>
      <c r="AY81" s="89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0"/>
      <c r="BT81" s="190"/>
      <c r="BU81" s="190"/>
      <c r="BV81" s="190"/>
      <c r="BW81" s="190"/>
      <c r="BX81" s="190"/>
      <c r="BY81" s="190"/>
      <c r="BZ81" s="190"/>
      <c r="CA81" s="190"/>
      <c r="CB81" s="190"/>
      <c r="CC81" s="190"/>
      <c r="CD81" s="190"/>
      <c r="CE81" s="190"/>
      <c r="CF81" s="190"/>
      <c r="CG81" s="190"/>
      <c r="CH81" s="190"/>
      <c r="CI81" s="190"/>
      <c r="CJ81" s="190"/>
      <c r="CK81" s="190"/>
      <c r="CL81" s="190"/>
      <c r="CM81" s="190"/>
      <c r="CN81" s="190"/>
      <c r="CO81" s="190"/>
      <c r="CP81" s="190"/>
      <c r="CQ81" s="190"/>
      <c r="CR81" s="190"/>
      <c r="CS81" s="190"/>
      <c r="CT81" s="190"/>
      <c r="CU81" s="190"/>
      <c r="CV81" s="190"/>
      <c r="CW81" s="190"/>
      <c r="CX81" s="190"/>
      <c r="CY81" s="190"/>
      <c r="CZ81" s="190"/>
      <c r="DA81" s="190"/>
      <c r="DB81" s="190"/>
      <c r="DC81" s="190"/>
      <c r="DD81" s="190"/>
      <c r="DE81" s="190"/>
      <c r="DF81" s="190"/>
      <c r="DG81" s="190"/>
      <c r="DH81" s="190"/>
      <c r="DI81" s="190"/>
      <c r="DJ81" s="190"/>
      <c r="DK81" s="190"/>
      <c r="DL81" s="190"/>
      <c r="DM81" s="190"/>
      <c r="DN81" s="190"/>
      <c r="DO81" s="190"/>
      <c r="DP81" s="190"/>
      <c r="DQ81" s="190"/>
      <c r="DR81" s="190"/>
      <c r="DS81" s="190"/>
      <c r="DT81" s="190"/>
      <c r="DU81" s="190"/>
      <c r="DV81" s="190"/>
      <c r="DW81" s="190"/>
      <c r="DX81" s="190"/>
      <c r="DY81" s="190"/>
      <c r="DZ81" s="190"/>
      <c r="EA81" s="190"/>
      <c r="EB81" s="190"/>
      <c r="EC81" s="190"/>
      <c r="ED81" s="190"/>
      <c r="EE81" s="190"/>
      <c r="EF81" s="190"/>
    </row>
    <row r="82" spans="1:136" s="72" customFormat="1" ht="15.75" customHeight="1" x14ac:dyDescent="0.25">
      <c r="A82" s="230"/>
      <c r="B82" s="179"/>
      <c r="C82" s="179">
        <v>321</v>
      </c>
      <c r="D82" s="576" t="s">
        <v>5</v>
      </c>
      <c r="E82" s="576"/>
      <c r="F82" s="576"/>
      <c r="G82" s="576"/>
      <c r="H82" s="76">
        <f t="shared" si="341"/>
        <v>0</v>
      </c>
      <c r="I82" s="80"/>
      <c r="J82" s="94"/>
      <c r="K82" s="82"/>
      <c r="L82" s="302"/>
      <c r="M82" s="118"/>
      <c r="N82" s="81"/>
      <c r="O82" s="81"/>
      <c r="P82" s="81"/>
      <c r="Q82" s="81"/>
      <c r="R82" s="81"/>
      <c r="S82" s="82"/>
      <c r="T82" s="28">
        <f t="shared" si="344"/>
        <v>0</v>
      </c>
      <c r="U82" s="80"/>
      <c r="V82" s="94"/>
      <c r="W82" s="82"/>
      <c r="X82" s="302"/>
      <c r="Y82" s="118"/>
      <c r="Z82" s="81"/>
      <c r="AA82" s="81"/>
      <c r="AB82" s="81"/>
      <c r="AC82" s="81"/>
      <c r="AD82" s="81"/>
      <c r="AE82" s="82"/>
      <c r="AF82" s="109">
        <f t="shared" si="347"/>
        <v>0</v>
      </c>
      <c r="AG82" s="29">
        <f t="shared" ref="AG82:AG85" si="373">I82+U82</f>
        <v>0</v>
      </c>
      <c r="AH82" s="92">
        <f t="shared" ref="AH82:AH85" si="374">J82+V82</f>
        <v>0</v>
      </c>
      <c r="AI82" s="31">
        <f t="shared" ref="AI82:AI85" si="375">K82+W82</f>
        <v>0</v>
      </c>
      <c r="AJ82" s="326">
        <f t="shared" ref="AJ82:AJ85" si="376">L82+X82</f>
        <v>0</v>
      </c>
      <c r="AK82" s="290">
        <f t="shared" ref="AK82:AK85" si="377">M82+Y82</f>
        <v>0</v>
      </c>
      <c r="AL82" s="30">
        <f t="shared" ref="AL82:AL85" si="378">N82+Z82</f>
        <v>0</v>
      </c>
      <c r="AM82" s="30">
        <f t="shared" ref="AM82:AM85" si="379">O82+AA82</f>
        <v>0</v>
      </c>
      <c r="AN82" s="30">
        <f t="shared" ref="AN82:AN85" si="380">P82+AB82</f>
        <v>0</v>
      </c>
      <c r="AO82" s="30">
        <f t="shared" ref="AO82:AO85" si="381">Q82+AC82</f>
        <v>0</v>
      </c>
      <c r="AP82" s="30">
        <f t="shared" ref="AP82:AP85" si="382">R82+AD82</f>
        <v>0</v>
      </c>
      <c r="AQ82" s="31">
        <f t="shared" ref="AQ82:AQ85" si="383">S82+AE82</f>
        <v>0</v>
      </c>
      <c r="AR82" s="206"/>
      <c r="AS82" s="206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30"/>
      <c r="B83" s="179"/>
      <c r="C83" s="179">
        <v>322</v>
      </c>
      <c r="D83" s="576" t="s">
        <v>6</v>
      </c>
      <c r="E83" s="576"/>
      <c r="F83" s="576"/>
      <c r="G83" s="576"/>
      <c r="H83" s="76">
        <f t="shared" si="341"/>
        <v>0</v>
      </c>
      <c r="I83" s="80"/>
      <c r="J83" s="94"/>
      <c r="K83" s="82"/>
      <c r="L83" s="302"/>
      <c r="M83" s="118"/>
      <c r="N83" s="81"/>
      <c r="O83" s="81"/>
      <c r="P83" s="81"/>
      <c r="Q83" s="81"/>
      <c r="R83" s="81"/>
      <c r="S83" s="82"/>
      <c r="T83" s="28">
        <f t="shared" si="344"/>
        <v>0</v>
      </c>
      <c r="U83" s="80"/>
      <c r="V83" s="94"/>
      <c r="W83" s="82"/>
      <c r="X83" s="302"/>
      <c r="Y83" s="118"/>
      <c r="Z83" s="81"/>
      <c r="AA83" s="81"/>
      <c r="AB83" s="81"/>
      <c r="AC83" s="81"/>
      <c r="AD83" s="81"/>
      <c r="AE83" s="82"/>
      <c r="AF83" s="109">
        <f t="shared" si="347"/>
        <v>0</v>
      </c>
      <c r="AG83" s="29">
        <f t="shared" si="373"/>
        <v>0</v>
      </c>
      <c r="AH83" s="92">
        <f t="shared" si="374"/>
        <v>0</v>
      </c>
      <c r="AI83" s="31">
        <f t="shared" si="375"/>
        <v>0</v>
      </c>
      <c r="AJ83" s="326">
        <f t="shared" si="376"/>
        <v>0</v>
      </c>
      <c r="AK83" s="290">
        <f t="shared" si="377"/>
        <v>0</v>
      </c>
      <c r="AL83" s="30">
        <f t="shared" si="378"/>
        <v>0</v>
      </c>
      <c r="AM83" s="30">
        <f t="shared" si="379"/>
        <v>0</v>
      </c>
      <c r="AN83" s="30">
        <f t="shared" si="380"/>
        <v>0</v>
      </c>
      <c r="AO83" s="30">
        <f t="shared" si="381"/>
        <v>0</v>
      </c>
      <c r="AP83" s="30">
        <f t="shared" si="382"/>
        <v>0</v>
      </c>
      <c r="AQ83" s="31">
        <f t="shared" si="383"/>
        <v>0</v>
      </c>
      <c r="AR83" s="206"/>
      <c r="AS83" s="206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30"/>
      <c r="B84" s="179"/>
      <c r="C84" s="179">
        <v>323</v>
      </c>
      <c r="D84" s="576" t="s">
        <v>7</v>
      </c>
      <c r="E84" s="576"/>
      <c r="F84" s="576"/>
      <c r="G84" s="576"/>
      <c r="H84" s="76">
        <f>SUM(I84:S84)</f>
        <v>0</v>
      </c>
      <c r="I84" s="80"/>
      <c r="J84" s="94"/>
      <c r="K84" s="82"/>
      <c r="L84" s="302"/>
      <c r="M84" s="118"/>
      <c r="N84" s="81"/>
      <c r="O84" s="81"/>
      <c r="P84" s="81"/>
      <c r="Q84" s="81"/>
      <c r="R84" s="81"/>
      <c r="S84" s="82"/>
      <c r="T84" s="28">
        <f>SUM(U84:AE84)</f>
        <v>0</v>
      </c>
      <c r="U84" s="80"/>
      <c r="V84" s="94"/>
      <c r="W84" s="82"/>
      <c r="X84" s="302"/>
      <c r="Y84" s="118"/>
      <c r="Z84" s="81"/>
      <c r="AA84" s="81"/>
      <c r="AB84" s="81"/>
      <c r="AC84" s="81"/>
      <c r="AD84" s="81"/>
      <c r="AE84" s="82"/>
      <c r="AF84" s="109">
        <f>SUM(AG84:AQ84)</f>
        <v>0</v>
      </c>
      <c r="AG84" s="29">
        <f t="shared" si="373"/>
        <v>0</v>
      </c>
      <c r="AH84" s="92">
        <f t="shared" si="374"/>
        <v>0</v>
      </c>
      <c r="AI84" s="31">
        <f t="shared" si="375"/>
        <v>0</v>
      </c>
      <c r="AJ84" s="326">
        <f t="shared" si="376"/>
        <v>0</v>
      </c>
      <c r="AK84" s="290">
        <f t="shared" si="377"/>
        <v>0</v>
      </c>
      <c r="AL84" s="30">
        <f t="shared" si="378"/>
        <v>0</v>
      </c>
      <c r="AM84" s="30">
        <f t="shared" si="379"/>
        <v>0</v>
      </c>
      <c r="AN84" s="30">
        <f t="shared" si="380"/>
        <v>0</v>
      </c>
      <c r="AO84" s="30">
        <f t="shared" si="381"/>
        <v>0</v>
      </c>
      <c r="AP84" s="30">
        <f t="shared" si="382"/>
        <v>0</v>
      </c>
      <c r="AQ84" s="31">
        <f t="shared" si="383"/>
        <v>0</v>
      </c>
      <c r="AR84" s="206"/>
      <c r="AS84" s="206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 x14ac:dyDescent="0.25">
      <c r="A85" s="230"/>
      <c r="B85" s="179"/>
      <c r="C85" s="179">
        <v>329</v>
      </c>
      <c r="D85" s="576" t="s">
        <v>8</v>
      </c>
      <c r="E85" s="576"/>
      <c r="F85" s="576"/>
      <c r="G85" s="577"/>
      <c r="H85" s="76">
        <f t="shared" ref="H85" si="384">SUM(I85:S85)</f>
        <v>0</v>
      </c>
      <c r="I85" s="80"/>
      <c r="J85" s="94"/>
      <c r="K85" s="82"/>
      <c r="L85" s="302"/>
      <c r="M85" s="118"/>
      <c r="N85" s="81"/>
      <c r="O85" s="81"/>
      <c r="P85" s="81"/>
      <c r="Q85" s="81"/>
      <c r="R85" s="81"/>
      <c r="S85" s="82"/>
      <c r="T85" s="28">
        <f t="shared" ref="T85" si="385">SUM(U85:AE85)</f>
        <v>0</v>
      </c>
      <c r="U85" s="80"/>
      <c r="V85" s="94"/>
      <c r="W85" s="82"/>
      <c r="X85" s="302"/>
      <c r="Y85" s="118"/>
      <c r="Z85" s="81"/>
      <c r="AA85" s="81"/>
      <c r="AB85" s="81"/>
      <c r="AC85" s="81"/>
      <c r="AD85" s="81"/>
      <c r="AE85" s="82"/>
      <c r="AF85" s="109">
        <f t="shared" ref="AF85" si="386">SUM(AG85:AQ85)</f>
        <v>0</v>
      </c>
      <c r="AG85" s="29">
        <f t="shared" si="373"/>
        <v>0</v>
      </c>
      <c r="AH85" s="92">
        <f t="shared" si="374"/>
        <v>0</v>
      </c>
      <c r="AI85" s="31">
        <f t="shared" si="375"/>
        <v>0</v>
      </c>
      <c r="AJ85" s="326">
        <f t="shared" si="376"/>
        <v>0</v>
      </c>
      <c r="AK85" s="290">
        <f t="shared" si="377"/>
        <v>0</v>
      </c>
      <c r="AL85" s="30">
        <f t="shared" si="378"/>
        <v>0</v>
      </c>
      <c r="AM85" s="30">
        <f t="shared" si="379"/>
        <v>0</v>
      </c>
      <c r="AN85" s="30">
        <f t="shared" si="380"/>
        <v>0</v>
      </c>
      <c r="AO85" s="30">
        <f t="shared" si="381"/>
        <v>0</v>
      </c>
      <c r="AP85" s="30">
        <f t="shared" si="382"/>
        <v>0</v>
      </c>
      <c r="AQ85" s="31">
        <f t="shared" si="383"/>
        <v>0</v>
      </c>
      <c r="AR85" s="206"/>
      <c r="AS85" s="206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72" customFormat="1" ht="10.5" customHeight="1" x14ac:dyDescent="0.25">
      <c r="A86" s="279"/>
      <c r="B86" s="279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6"/>
      <c r="AS86" s="89">
        <v>451</v>
      </c>
      <c r="AT86" s="388">
        <f>SUMIFS($H$16:$H$210,$C$16:$C$210,$AS86)</f>
        <v>8304768</v>
      </c>
      <c r="AU86" s="388">
        <f>SUMIFS($T$16:$T$210,$C$16:$C$210,$AS86)</f>
        <v>-65000</v>
      </c>
      <c r="AV86" s="388">
        <f>SUMIFS($AF$16:$AF$210,$C$16:$C$210,$AS86)</f>
        <v>8239768</v>
      </c>
      <c r="AW86" s="89"/>
      <c r="AX86" s="124"/>
      <c r="AY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0.5" customHeight="1" x14ac:dyDescent="0.25">
      <c r="A87" s="279"/>
      <c r="B87" s="279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6"/>
      <c r="AS87" s="311"/>
      <c r="AT87" s="494"/>
      <c r="AU87" s="494"/>
      <c r="AV87" s="494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4" customFormat="1" ht="25.9" customHeight="1" x14ac:dyDescent="0.25">
      <c r="A88" s="589" t="s">
        <v>282</v>
      </c>
      <c r="B88" s="590"/>
      <c r="C88" s="590"/>
      <c r="D88" s="580" t="s">
        <v>283</v>
      </c>
      <c r="E88" s="580"/>
      <c r="F88" s="580"/>
      <c r="G88" s="581"/>
      <c r="H88" s="83">
        <f>SUM(I88:S88)</f>
        <v>22700</v>
      </c>
      <c r="I88" s="84">
        <f>I89</f>
        <v>0</v>
      </c>
      <c r="J88" s="285">
        <f t="shared" ref="J88:S88" si="387">J89</f>
        <v>0</v>
      </c>
      <c r="K88" s="86">
        <f t="shared" si="387"/>
        <v>0</v>
      </c>
      <c r="L88" s="300">
        <f t="shared" si="387"/>
        <v>0</v>
      </c>
      <c r="M88" s="120">
        <f t="shared" si="387"/>
        <v>0</v>
      </c>
      <c r="N88" s="85">
        <f t="shared" si="387"/>
        <v>0</v>
      </c>
      <c r="O88" s="85">
        <f t="shared" si="387"/>
        <v>18160</v>
      </c>
      <c r="P88" s="85">
        <f t="shared" si="387"/>
        <v>4540</v>
      </c>
      <c r="Q88" s="85">
        <f t="shared" si="387"/>
        <v>0</v>
      </c>
      <c r="R88" s="85">
        <f t="shared" si="387"/>
        <v>0</v>
      </c>
      <c r="S88" s="86">
        <f t="shared" si="387"/>
        <v>0</v>
      </c>
      <c r="T88" s="245">
        <f>SUM(U88:AE88)</f>
        <v>0</v>
      </c>
      <c r="U88" s="84">
        <f t="shared" ref="U88:AE88" si="388">U89</f>
        <v>0</v>
      </c>
      <c r="V88" s="285">
        <f t="shared" si="388"/>
        <v>0</v>
      </c>
      <c r="W88" s="86">
        <f t="shared" si="388"/>
        <v>0</v>
      </c>
      <c r="X88" s="300">
        <f t="shared" si="388"/>
        <v>0</v>
      </c>
      <c r="Y88" s="120">
        <f t="shared" si="388"/>
        <v>0</v>
      </c>
      <c r="Z88" s="85">
        <f t="shared" si="388"/>
        <v>0</v>
      </c>
      <c r="AA88" s="85">
        <f t="shared" si="388"/>
        <v>0</v>
      </c>
      <c r="AB88" s="85">
        <f t="shared" si="388"/>
        <v>0</v>
      </c>
      <c r="AC88" s="85">
        <f t="shared" si="388"/>
        <v>0</v>
      </c>
      <c r="AD88" s="85">
        <f t="shared" si="388"/>
        <v>0</v>
      </c>
      <c r="AE88" s="86">
        <f t="shared" si="388"/>
        <v>0</v>
      </c>
      <c r="AF88" s="261">
        <f>SUM(AG88:AQ88)</f>
        <v>22700</v>
      </c>
      <c r="AG88" s="84">
        <f t="shared" ref="AG88:AQ88" si="389">AG89</f>
        <v>0</v>
      </c>
      <c r="AH88" s="285">
        <f t="shared" si="389"/>
        <v>0</v>
      </c>
      <c r="AI88" s="86">
        <f t="shared" si="389"/>
        <v>0</v>
      </c>
      <c r="AJ88" s="300">
        <f t="shared" si="389"/>
        <v>0</v>
      </c>
      <c r="AK88" s="120">
        <f t="shared" si="389"/>
        <v>0</v>
      </c>
      <c r="AL88" s="85">
        <f t="shared" si="389"/>
        <v>0</v>
      </c>
      <c r="AM88" s="85">
        <f t="shared" si="389"/>
        <v>18160</v>
      </c>
      <c r="AN88" s="85">
        <f t="shared" si="389"/>
        <v>4540</v>
      </c>
      <c r="AO88" s="85">
        <f t="shared" si="389"/>
        <v>0</v>
      </c>
      <c r="AP88" s="85">
        <f t="shared" si="389"/>
        <v>0</v>
      </c>
      <c r="AQ88" s="86">
        <f t="shared" si="389"/>
        <v>0</v>
      </c>
      <c r="AR88" s="206"/>
      <c r="AS88" s="311"/>
      <c r="AT88" s="494"/>
      <c r="AU88" s="494"/>
      <c r="AV88" s="494"/>
      <c r="AW88" s="485"/>
      <c r="AX88" s="108"/>
      <c r="AY88" s="108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2"/>
      <c r="BQ88" s="192"/>
      <c r="BR88" s="192"/>
      <c r="BS88" s="192"/>
      <c r="BT88" s="192"/>
      <c r="BU88" s="192"/>
      <c r="BV88" s="192"/>
      <c r="BW88" s="192"/>
      <c r="BX88" s="192"/>
      <c r="BY88" s="192"/>
      <c r="BZ88" s="192"/>
      <c r="CA88" s="192"/>
      <c r="CB88" s="192"/>
      <c r="CC88" s="192"/>
      <c r="CD88" s="192"/>
      <c r="CE88" s="192"/>
      <c r="CF88" s="192"/>
      <c r="CG88" s="192"/>
      <c r="CH88" s="192"/>
      <c r="CI88" s="192"/>
      <c r="CJ88" s="192"/>
      <c r="CK88" s="192"/>
      <c r="CL88" s="192"/>
      <c r="CM88" s="192"/>
      <c r="CN88" s="192"/>
      <c r="CO88" s="192"/>
      <c r="CP88" s="192"/>
      <c r="CQ88" s="192"/>
      <c r="CR88" s="192"/>
      <c r="CS88" s="192"/>
      <c r="CT88" s="192"/>
      <c r="CU88" s="192"/>
      <c r="CV88" s="192"/>
      <c r="CW88" s="192"/>
      <c r="CX88" s="192"/>
      <c r="CY88" s="192"/>
      <c r="CZ88" s="192"/>
      <c r="DA88" s="192"/>
      <c r="DB88" s="192"/>
      <c r="DC88" s="192"/>
      <c r="DD88" s="192"/>
      <c r="DE88" s="192"/>
      <c r="DF88" s="192"/>
      <c r="DG88" s="192"/>
      <c r="DH88" s="192"/>
      <c r="DI88" s="192"/>
      <c r="DJ88" s="192"/>
      <c r="DK88" s="192"/>
      <c r="DL88" s="192"/>
      <c r="DM88" s="192"/>
      <c r="DN88" s="192"/>
      <c r="DO88" s="192"/>
      <c r="DP88" s="192"/>
      <c r="DQ88" s="192"/>
      <c r="DR88" s="192"/>
      <c r="DS88" s="192"/>
      <c r="DT88" s="192"/>
      <c r="DU88" s="192"/>
      <c r="DV88" s="192"/>
      <c r="DW88" s="192"/>
      <c r="DX88" s="192"/>
      <c r="DY88" s="192"/>
      <c r="DZ88" s="192"/>
      <c r="EA88" s="192"/>
      <c r="EB88" s="192"/>
      <c r="EC88" s="192"/>
      <c r="ED88" s="192"/>
      <c r="EE88" s="192"/>
      <c r="EF88" s="192"/>
    </row>
    <row r="89" spans="1:136" s="74" customFormat="1" ht="15.75" customHeight="1" x14ac:dyDescent="0.25">
      <c r="A89" s="483">
        <v>3</v>
      </c>
      <c r="B89" s="68"/>
      <c r="C89" s="90"/>
      <c r="D89" s="574" t="s">
        <v>16</v>
      </c>
      <c r="E89" s="574"/>
      <c r="F89" s="574"/>
      <c r="G89" s="575"/>
      <c r="H89" s="75">
        <f t="shared" ref="H89:H96" si="390">SUM(I89:S89)</f>
        <v>22700</v>
      </c>
      <c r="I89" s="77">
        <f t="shared" ref="I89:S89" si="391">I90+I94</f>
        <v>0</v>
      </c>
      <c r="J89" s="61">
        <f t="shared" si="391"/>
        <v>0</v>
      </c>
      <c r="K89" s="79">
        <f t="shared" si="391"/>
        <v>0</v>
      </c>
      <c r="L89" s="301">
        <f t="shared" si="391"/>
        <v>0</v>
      </c>
      <c r="M89" s="95">
        <f t="shared" si="391"/>
        <v>0</v>
      </c>
      <c r="N89" s="78">
        <f t="shared" si="391"/>
        <v>0</v>
      </c>
      <c r="O89" s="78">
        <f t="shared" si="391"/>
        <v>18160</v>
      </c>
      <c r="P89" s="78">
        <f t="shared" si="391"/>
        <v>4540</v>
      </c>
      <c r="Q89" s="78">
        <f t="shared" si="391"/>
        <v>0</v>
      </c>
      <c r="R89" s="78">
        <f t="shared" si="391"/>
        <v>0</v>
      </c>
      <c r="S89" s="79">
        <f t="shared" si="391"/>
        <v>0</v>
      </c>
      <c r="T89" s="237">
        <f t="shared" ref="T89:T96" si="392">SUM(U89:AE89)</f>
        <v>0</v>
      </c>
      <c r="U89" s="77">
        <f t="shared" ref="U89:Z89" si="393">U90+U94</f>
        <v>0</v>
      </c>
      <c r="V89" s="61">
        <f t="shared" si="393"/>
        <v>0</v>
      </c>
      <c r="W89" s="79">
        <f t="shared" si="393"/>
        <v>0</v>
      </c>
      <c r="X89" s="301">
        <f t="shared" si="393"/>
        <v>0</v>
      </c>
      <c r="Y89" s="95">
        <f t="shared" si="393"/>
        <v>0</v>
      </c>
      <c r="Z89" s="78">
        <f t="shared" si="393"/>
        <v>0</v>
      </c>
      <c r="AA89" s="78">
        <f>AA90+AA94</f>
        <v>0</v>
      </c>
      <c r="AB89" s="78">
        <f>AB90+AB94</f>
        <v>0</v>
      </c>
      <c r="AC89" s="78">
        <f>AC90+AC94</f>
        <v>0</v>
      </c>
      <c r="AD89" s="78">
        <f>AD90+AD94</f>
        <v>0</v>
      </c>
      <c r="AE89" s="79">
        <f>AE90+AE94</f>
        <v>0</v>
      </c>
      <c r="AF89" s="262">
        <f t="shared" ref="AF89:AF95" si="394">SUM(AG89:AQ89)</f>
        <v>22700</v>
      </c>
      <c r="AG89" s="77">
        <f t="shared" ref="AG89:AL89" si="395">AG90+AG94</f>
        <v>0</v>
      </c>
      <c r="AH89" s="61">
        <f t="shared" si="395"/>
        <v>0</v>
      </c>
      <c r="AI89" s="79">
        <f t="shared" si="395"/>
        <v>0</v>
      </c>
      <c r="AJ89" s="301">
        <f t="shared" si="395"/>
        <v>0</v>
      </c>
      <c r="AK89" s="95">
        <f t="shared" si="395"/>
        <v>0</v>
      </c>
      <c r="AL89" s="78">
        <f t="shared" si="395"/>
        <v>0</v>
      </c>
      <c r="AM89" s="78">
        <f>AM90+AM94</f>
        <v>18160</v>
      </c>
      <c r="AN89" s="78">
        <f>AN90+AN94</f>
        <v>4540</v>
      </c>
      <c r="AO89" s="78">
        <f>AO90+AO94</f>
        <v>0</v>
      </c>
      <c r="AP89" s="78">
        <f>AP90+AP94</f>
        <v>0</v>
      </c>
      <c r="AQ89" s="79">
        <f>AQ90+AQ94</f>
        <v>0</v>
      </c>
      <c r="AR89" s="206"/>
      <c r="AS89" s="311"/>
      <c r="AT89" s="494"/>
      <c r="AU89" s="494"/>
      <c r="AV89" s="494"/>
      <c r="AW89" s="108"/>
      <c r="AX89" s="108"/>
      <c r="AY89" s="108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2"/>
      <c r="DP89" s="192"/>
      <c r="DQ89" s="192"/>
      <c r="DR89" s="192"/>
      <c r="DS89" s="192"/>
      <c r="DT89" s="192"/>
      <c r="DU89" s="192"/>
      <c r="DV89" s="192"/>
      <c r="DW89" s="192"/>
      <c r="DX89" s="192"/>
      <c r="DY89" s="192"/>
      <c r="DZ89" s="192"/>
      <c r="EA89" s="192"/>
      <c r="EB89" s="192"/>
      <c r="EC89" s="192"/>
      <c r="ED89" s="192"/>
      <c r="EE89" s="192"/>
      <c r="EF89" s="192"/>
    </row>
    <row r="90" spans="1:136" s="73" customFormat="1" ht="15.75" customHeight="1" x14ac:dyDescent="0.25">
      <c r="A90" s="572">
        <v>31</v>
      </c>
      <c r="B90" s="573"/>
      <c r="C90" s="90"/>
      <c r="D90" s="574" t="s">
        <v>0</v>
      </c>
      <c r="E90" s="574"/>
      <c r="F90" s="574"/>
      <c r="G90" s="575"/>
      <c r="H90" s="75">
        <f t="shared" si="390"/>
        <v>0</v>
      </c>
      <c r="I90" s="77">
        <f t="shared" ref="I90:S90" si="396">SUM(I91:I93)</f>
        <v>0</v>
      </c>
      <c r="J90" s="61">
        <f t="shared" si="396"/>
        <v>0</v>
      </c>
      <c r="K90" s="79">
        <f t="shared" si="396"/>
        <v>0</v>
      </c>
      <c r="L90" s="301">
        <f t="shared" si="396"/>
        <v>0</v>
      </c>
      <c r="M90" s="95">
        <f t="shared" si="396"/>
        <v>0</v>
      </c>
      <c r="N90" s="78">
        <f t="shared" si="396"/>
        <v>0</v>
      </c>
      <c r="O90" s="78">
        <f t="shared" si="396"/>
        <v>0</v>
      </c>
      <c r="P90" s="78">
        <f t="shared" si="396"/>
        <v>0</v>
      </c>
      <c r="Q90" s="78">
        <f t="shared" si="396"/>
        <v>0</v>
      </c>
      <c r="R90" s="78">
        <f t="shared" si="396"/>
        <v>0</v>
      </c>
      <c r="S90" s="229">
        <f t="shared" si="396"/>
        <v>0</v>
      </c>
      <c r="T90" s="248">
        <f t="shared" si="392"/>
        <v>0</v>
      </c>
      <c r="U90" s="77">
        <f t="shared" ref="U90:Z90" si="397">SUM(U91:U93)</f>
        <v>0</v>
      </c>
      <c r="V90" s="61">
        <f t="shared" si="397"/>
        <v>0</v>
      </c>
      <c r="W90" s="79">
        <f t="shared" si="397"/>
        <v>0</v>
      </c>
      <c r="X90" s="301">
        <f t="shared" si="397"/>
        <v>0</v>
      </c>
      <c r="Y90" s="95">
        <f t="shared" si="397"/>
        <v>0</v>
      </c>
      <c r="Z90" s="78">
        <f t="shared" si="397"/>
        <v>0</v>
      </c>
      <c r="AA90" s="78">
        <f>SUM(AA91:AA93)</f>
        <v>0</v>
      </c>
      <c r="AB90" s="78">
        <f>SUM(AB91:AB93)</f>
        <v>0</v>
      </c>
      <c r="AC90" s="78">
        <f>SUM(AC91:AC93)</f>
        <v>0</v>
      </c>
      <c r="AD90" s="78">
        <f>SUM(AD91:AD93)</f>
        <v>0</v>
      </c>
      <c r="AE90" s="229">
        <f>SUM(AE91:AE93)</f>
        <v>0</v>
      </c>
      <c r="AF90" s="262">
        <f t="shared" si="394"/>
        <v>0</v>
      </c>
      <c r="AG90" s="77">
        <f t="shared" ref="AG90:AL90" si="398">SUM(AG91:AG93)</f>
        <v>0</v>
      </c>
      <c r="AH90" s="61">
        <f t="shared" si="398"/>
        <v>0</v>
      </c>
      <c r="AI90" s="79">
        <f t="shared" si="398"/>
        <v>0</v>
      </c>
      <c r="AJ90" s="301">
        <f t="shared" si="398"/>
        <v>0</v>
      </c>
      <c r="AK90" s="95">
        <f t="shared" si="398"/>
        <v>0</v>
      </c>
      <c r="AL90" s="78">
        <f t="shared" si="398"/>
        <v>0</v>
      </c>
      <c r="AM90" s="78">
        <f>SUM(AM91:AM93)</f>
        <v>0</v>
      </c>
      <c r="AN90" s="78">
        <f>SUM(AN91:AN93)</f>
        <v>0</v>
      </c>
      <c r="AO90" s="78">
        <f>SUM(AO91:AO93)</f>
        <v>0</v>
      </c>
      <c r="AP90" s="78">
        <f>SUM(AP91:AP93)</f>
        <v>0</v>
      </c>
      <c r="AQ90" s="229">
        <f>SUM(AQ91:AQ93)</f>
        <v>0</v>
      </c>
      <c r="AR90" s="206"/>
      <c r="AS90" s="311"/>
      <c r="AT90" s="485"/>
      <c r="AU90" s="485"/>
      <c r="AV90" s="485"/>
      <c r="AW90" s="495"/>
      <c r="AX90" s="193"/>
      <c r="AY90" s="193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</row>
    <row r="91" spans="1:136" s="72" customFormat="1" ht="15.75" customHeight="1" x14ac:dyDescent="0.25">
      <c r="A91" s="230"/>
      <c r="B91" s="179"/>
      <c r="C91" s="179">
        <v>311</v>
      </c>
      <c r="D91" s="576" t="s">
        <v>1</v>
      </c>
      <c r="E91" s="576"/>
      <c r="F91" s="576"/>
      <c r="G91" s="576"/>
      <c r="H91" s="76">
        <f t="shared" si="390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487">
        <f t="shared" si="392"/>
        <v>0</v>
      </c>
      <c r="U91" s="488"/>
      <c r="V91" s="493"/>
      <c r="W91" s="489"/>
      <c r="X91" s="490"/>
      <c r="Y91" s="491"/>
      <c r="Z91" s="492"/>
      <c r="AA91" s="492"/>
      <c r="AB91" s="492"/>
      <c r="AC91" s="492"/>
      <c r="AD91" s="492"/>
      <c r="AE91" s="489"/>
      <c r="AF91" s="109">
        <f t="shared" si="394"/>
        <v>0</v>
      </c>
      <c r="AG91" s="29">
        <f t="shared" ref="AG91" si="399">I91+U91</f>
        <v>0</v>
      </c>
      <c r="AH91" s="92">
        <f t="shared" ref="AH91" si="400">J91+V91</f>
        <v>0</v>
      </c>
      <c r="AI91" s="31">
        <f t="shared" ref="AI91" si="401">K91+W91</f>
        <v>0</v>
      </c>
      <c r="AJ91" s="326">
        <f t="shared" ref="AJ91" si="402">L91+X91</f>
        <v>0</v>
      </c>
      <c r="AK91" s="290">
        <f t="shared" ref="AK91" si="403">M91+Y91</f>
        <v>0</v>
      </c>
      <c r="AL91" s="30">
        <f t="shared" ref="AL91" si="404">N91+Z91</f>
        <v>0</v>
      </c>
      <c r="AM91" s="30">
        <f t="shared" ref="AM91" si="405">O91+AA91</f>
        <v>0</v>
      </c>
      <c r="AN91" s="30">
        <f t="shared" ref="AN91" si="406">P91+AB91</f>
        <v>0</v>
      </c>
      <c r="AO91" s="30">
        <f t="shared" ref="AO91" si="407">Q91+AC91</f>
        <v>0</v>
      </c>
      <c r="AP91" s="30">
        <f t="shared" ref="AP91" si="408">R91+AD91</f>
        <v>0</v>
      </c>
      <c r="AQ91" s="31">
        <f t="shared" ref="AQ91" si="409">S91+AE91</f>
        <v>0</v>
      </c>
      <c r="AR91" s="206"/>
      <c r="AS91" s="124"/>
      <c r="AT91" s="124"/>
      <c r="AU91" s="124"/>
      <c r="AV91" s="12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312</v>
      </c>
      <c r="D92" s="576" t="s">
        <v>2</v>
      </c>
      <c r="E92" s="576"/>
      <c r="F92" s="576"/>
      <c r="G92" s="577"/>
      <c r="H92" s="76">
        <f t="shared" si="390"/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487">
        <f t="shared" si="392"/>
        <v>0</v>
      </c>
      <c r="U92" s="488"/>
      <c r="V92" s="493"/>
      <c r="W92" s="489"/>
      <c r="X92" s="490"/>
      <c r="Y92" s="491"/>
      <c r="Z92" s="492"/>
      <c r="AA92" s="492"/>
      <c r="AB92" s="492"/>
      <c r="AC92" s="492"/>
      <c r="AD92" s="492"/>
      <c r="AE92" s="489"/>
      <c r="AF92" s="109">
        <f t="shared" ref="AF92" si="410">SUM(AG92:AQ92)</f>
        <v>0</v>
      </c>
      <c r="AG92" s="29">
        <f t="shared" ref="AG92" si="411">I92+U92</f>
        <v>0</v>
      </c>
      <c r="AH92" s="92">
        <f t="shared" ref="AH92" si="412">J92+V92</f>
        <v>0</v>
      </c>
      <c r="AI92" s="31">
        <f t="shared" ref="AI92" si="413">K92+W92</f>
        <v>0</v>
      </c>
      <c r="AJ92" s="326">
        <f t="shared" ref="AJ92" si="414">L92+X92</f>
        <v>0</v>
      </c>
      <c r="AK92" s="290">
        <f t="shared" ref="AK92" si="415">M92+Y92</f>
        <v>0</v>
      </c>
      <c r="AL92" s="30">
        <f t="shared" ref="AL92" si="416">N92+Z92</f>
        <v>0</v>
      </c>
      <c r="AM92" s="30">
        <f t="shared" ref="AM92" si="417">O92+AA92</f>
        <v>0</v>
      </c>
      <c r="AN92" s="30">
        <f t="shared" ref="AN92" si="418">P92+AB92</f>
        <v>0</v>
      </c>
      <c r="AO92" s="30">
        <f t="shared" ref="AO92" si="419">Q92+AC92</f>
        <v>0</v>
      </c>
      <c r="AP92" s="30">
        <f t="shared" ref="AP92" si="420">R92+AD92</f>
        <v>0</v>
      </c>
      <c r="AQ92" s="31">
        <f t="shared" ref="AQ92" si="421">S92+AE92</f>
        <v>0</v>
      </c>
      <c r="AR92" s="206"/>
      <c r="AS92" s="311"/>
      <c r="AT92" s="486"/>
      <c r="AU92" s="495"/>
      <c r="AV92" s="495"/>
      <c r="AW92" s="74"/>
      <c r="AX92" s="74"/>
      <c r="AY92" s="74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313</v>
      </c>
      <c r="D93" s="576" t="s">
        <v>3</v>
      </c>
      <c r="E93" s="576"/>
      <c r="F93" s="576"/>
      <c r="G93" s="576"/>
      <c r="H93" s="76">
        <f t="shared" si="390"/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487">
        <f t="shared" si="392"/>
        <v>0</v>
      </c>
      <c r="U93" s="488"/>
      <c r="V93" s="493"/>
      <c r="W93" s="489"/>
      <c r="X93" s="490"/>
      <c r="Y93" s="491"/>
      <c r="Z93" s="492"/>
      <c r="AA93" s="492"/>
      <c r="AB93" s="492"/>
      <c r="AC93" s="492"/>
      <c r="AD93" s="492"/>
      <c r="AE93" s="489"/>
      <c r="AF93" s="109">
        <f t="shared" ref="AF93" si="422">SUM(AG93:AQ93)</f>
        <v>0</v>
      </c>
      <c r="AG93" s="29">
        <f t="shared" ref="AG93" si="423">I93+U93</f>
        <v>0</v>
      </c>
      <c r="AH93" s="92">
        <f t="shared" ref="AH93" si="424">J93+V93</f>
        <v>0</v>
      </c>
      <c r="AI93" s="31">
        <f t="shared" ref="AI93" si="425">K93+W93</f>
        <v>0</v>
      </c>
      <c r="AJ93" s="326">
        <f t="shared" ref="AJ93" si="426">L93+X93</f>
        <v>0</v>
      </c>
      <c r="AK93" s="290">
        <f t="shared" ref="AK93" si="427">M93+Y93</f>
        <v>0</v>
      </c>
      <c r="AL93" s="30">
        <f t="shared" ref="AL93" si="428">N93+Z93</f>
        <v>0</v>
      </c>
      <c r="AM93" s="30">
        <f t="shared" ref="AM93" si="429">O93+AA93</f>
        <v>0</v>
      </c>
      <c r="AN93" s="30">
        <f t="shared" ref="AN93" si="430">P93+AB93</f>
        <v>0</v>
      </c>
      <c r="AO93" s="30">
        <f t="shared" ref="AO93" si="431">Q93+AC93</f>
        <v>0</v>
      </c>
      <c r="AP93" s="30">
        <f t="shared" ref="AP93" si="432">R93+AD93</f>
        <v>0</v>
      </c>
      <c r="AQ93" s="31">
        <f t="shared" ref="AQ93" si="433">S93+AE93</f>
        <v>0</v>
      </c>
      <c r="AR93" s="206"/>
      <c r="AS93" s="311"/>
      <c r="AT93" s="108"/>
      <c r="AU93" s="108"/>
      <c r="AV93" s="108"/>
      <c r="AW93" s="73"/>
      <c r="AX93" s="73"/>
      <c r="AY93" s="73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3" customFormat="1" ht="15.75" customHeight="1" x14ac:dyDescent="0.25">
      <c r="A94" s="572">
        <v>32</v>
      </c>
      <c r="B94" s="573"/>
      <c r="C94" s="90"/>
      <c r="D94" s="574" t="s">
        <v>4</v>
      </c>
      <c r="E94" s="574"/>
      <c r="F94" s="574"/>
      <c r="G94" s="575"/>
      <c r="H94" s="75">
        <f t="shared" si="390"/>
        <v>22700</v>
      </c>
      <c r="I94" s="77">
        <f t="shared" ref="I94:S94" si="434">SUM(I95:I98)</f>
        <v>0</v>
      </c>
      <c r="J94" s="61">
        <f t="shared" si="434"/>
        <v>0</v>
      </c>
      <c r="K94" s="79">
        <f t="shared" si="434"/>
        <v>0</v>
      </c>
      <c r="L94" s="301">
        <f t="shared" si="434"/>
        <v>0</v>
      </c>
      <c r="M94" s="95">
        <f t="shared" si="434"/>
        <v>0</v>
      </c>
      <c r="N94" s="78">
        <f t="shared" si="434"/>
        <v>0</v>
      </c>
      <c r="O94" s="78">
        <f t="shared" si="434"/>
        <v>18160</v>
      </c>
      <c r="P94" s="78">
        <f t="shared" si="434"/>
        <v>4540</v>
      </c>
      <c r="Q94" s="78">
        <f t="shared" si="434"/>
        <v>0</v>
      </c>
      <c r="R94" s="78">
        <f t="shared" si="434"/>
        <v>0</v>
      </c>
      <c r="S94" s="79">
        <f t="shared" si="434"/>
        <v>0</v>
      </c>
      <c r="T94" s="237">
        <f t="shared" si="392"/>
        <v>0</v>
      </c>
      <c r="U94" s="77">
        <f t="shared" ref="U94:Z94" si="435">SUM(U95:U98)</f>
        <v>0</v>
      </c>
      <c r="V94" s="61">
        <f t="shared" si="435"/>
        <v>0</v>
      </c>
      <c r="W94" s="79">
        <f t="shared" si="435"/>
        <v>0</v>
      </c>
      <c r="X94" s="301">
        <f t="shared" si="435"/>
        <v>0</v>
      </c>
      <c r="Y94" s="95">
        <f t="shared" si="435"/>
        <v>0</v>
      </c>
      <c r="Z94" s="78">
        <f t="shared" si="435"/>
        <v>0</v>
      </c>
      <c r="AA94" s="78">
        <f>SUM(AA95:AA98)</f>
        <v>0</v>
      </c>
      <c r="AB94" s="78">
        <f>SUM(AB95:AB98)</f>
        <v>0</v>
      </c>
      <c r="AC94" s="78">
        <f>SUM(AC95:AC98)</f>
        <v>0</v>
      </c>
      <c r="AD94" s="78">
        <f>SUM(AD95:AD98)</f>
        <v>0</v>
      </c>
      <c r="AE94" s="79">
        <f>SUM(AE95:AE98)</f>
        <v>0</v>
      </c>
      <c r="AF94" s="262">
        <f t="shared" si="394"/>
        <v>22700</v>
      </c>
      <c r="AG94" s="77">
        <f t="shared" ref="AG94:AL94" si="436">SUM(AG95:AG98)</f>
        <v>0</v>
      </c>
      <c r="AH94" s="61">
        <f t="shared" si="436"/>
        <v>0</v>
      </c>
      <c r="AI94" s="79">
        <f t="shared" si="436"/>
        <v>0</v>
      </c>
      <c r="AJ94" s="301">
        <f t="shared" si="436"/>
        <v>0</v>
      </c>
      <c r="AK94" s="95">
        <f t="shared" si="436"/>
        <v>0</v>
      </c>
      <c r="AL94" s="78">
        <f t="shared" si="436"/>
        <v>0</v>
      </c>
      <c r="AM94" s="78">
        <f>SUM(AM95:AM98)</f>
        <v>18160</v>
      </c>
      <c r="AN94" s="78">
        <f>SUM(AN95:AN98)</f>
        <v>4540</v>
      </c>
      <c r="AO94" s="78">
        <f>SUM(AO95:AO98)</f>
        <v>0</v>
      </c>
      <c r="AP94" s="78">
        <f>SUM(AP95:AP98)</f>
        <v>0</v>
      </c>
      <c r="AQ94" s="79">
        <f>SUM(AQ95:AQ98)</f>
        <v>0</v>
      </c>
      <c r="AR94" s="206"/>
      <c r="AS94" s="108"/>
      <c r="AT94" s="194"/>
      <c r="AU94" s="194"/>
      <c r="AV94" s="194"/>
      <c r="AW94" s="72"/>
      <c r="AX94" s="72"/>
      <c r="AY94" s="72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90"/>
      <c r="BQ94" s="190"/>
      <c r="BR94" s="190"/>
      <c r="BS94" s="190"/>
      <c r="BT94" s="190"/>
      <c r="BU94" s="190"/>
      <c r="BV94" s="190"/>
      <c r="BW94" s="190"/>
      <c r="BX94" s="190"/>
      <c r="BY94" s="190"/>
      <c r="BZ94" s="190"/>
      <c r="CA94" s="190"/>
      <c r="CB94" s="190"/>
      <c r="CC94" s="190"/>
      <c r="CD94" s="190"/>
      <c r="CE94" s="190"/>
      <c r="CF94" s="190"/>
      <c r="CG94" s="190"/>
      <c r="CH94" s="190"/>
      <c r="CI94" s="190"/>
      <c r="CJ94" s="190"/>
      <c r="CK94" s="190"/>
      <c r="CL94" s="190"/>
      <c r="CM94" s="190"/>
      <c r="CN94" s="190"/>
      <c r="CO94" s="190"/>
      <c r="CP94" s="190"/>
      <c r="CQ94" s="190"/>
      <c r="CR94" s="190"/>
      <c r="CS94" s="190"/>
      <c r="CT94" s="190"/>
      <c r="CU94" s="190"/>
      <c r="CV94" s="190"/>
      <c r="CW94" s="190"/>
      <c r="CX94" s="190"/>
      <c r="CY94" s="190"/>
      <c r="CZ94" s="190"/>
      <c r="DA94" s="190"/>
      <c r="DB94" s="190"/>
      <c r="DC94" s="190"/>
      <c r="DD94" s="190"/>
      <c r="DE94" s="190"/>
      <c r="DF94" s="190"/>
      <c r="DG94" s="190"/>
      <c r="DH94" s="190"/>
      <c r="DI94" s="190"/>
      <c r="DJ94" s="190"/>
      <c r="DK94" s="190"/>
      <c r="DL94" s="190"/>
      <c r="DM94" s="190"/>
      <c r="DN94" s="190"/>
      <c r="DO94" s="190"/>
      <c r="DP94" s="190"/>
      <c r="DQ94" s="190"/>
      <c r="DR94" s="190"/>
      <c r="DS94" s="190"/>
      <c r="DT94" s="190"/>
      <c r="DU94" s="190"/>
      <c r="DV94" s="190"/>
      <c r="DW94" s="190"/>
      <c r="DX94" s="190"/>
      <c r="DY94" s="190"/>
      <c r="DZ94" s="190"/>
      <c r="EA94" s="190"/>
      <c r="EB94" s="190"/>
      <c r="EC94" s="190"/>
      <c r="ED94" s="190"/>
      <c r="EE94" s="190"/>
      <c r="EF94" s="190"/>
    </row>
    <row r="95" spans="1:136" s="72" customFormat="1" ht="15.75" customHeight="1" x14ac:dyDescent="0.25">
      <c r="A95" s="230"/>
      <c r="B95" s="179"/>
      <c r="C95" s="179">
        <v>321</v>
      </c>
      <c r="D95" s="576" t="s">
        <v>5</v>
      </c>
      <c r="E95" s="576"/>
      <c r="F95" s="576"/>
      <c r="G95" s="576"/>
      <c r="H95" s="76">
        <f t="shared" si="390"/>
        <v>0</v>
      </c>
      <c r="I95" s="80"/>
      <c r="J95" s="94"/>
      <c r="K95" s="82"/>
      <c r="L95" s="302"/>
      <c r="M95" s="118"/>
      <c r="N95" s="81"/>
      <c r="O95" s="81"/>
      <c r="P95" s="81"/>
      <c r="Q95" s="81"/>
      <c r="R95" s="81"/>
      <c r="S95" s="82"/>
      <c r="T95" s="487">
        <f t="shared" si="392"/>
        <v>0</v>
      </c>
      <c r="U95" s="488"/>
      <c r="V95" s="493"/>
      <c r="W95" s="489"/>
      <c r="X95" s="490"/>
      <c r="Y95" s="491"/>
      <c r="Z95" s="492"/>
      <c r="AA95" s="492"/>
      <c r="AB95" s="492"/>
      <c r="AC95" s="492"/>
      <c r="AD95" s="492"/>
      <c r="AE95" s="489"/>
      <c r="AF95" s="109">
        <f t="shared" si="394"/>
        <v>0</v>
      </c>
      <c r="AG95" s="29">
        <f t="shared" ref="AG95" si="437">I95+U95</f>
        <v>0</v>
      </c>
      <c r="AH95" s="92">
        <f t="shared" ref="AH95" si="438">J95+V95</f>
        <v>0</v>
      </c>
      <c r="AI95" s="31">
        <f t="shared" ref="AI95" si="439">K95+W95</f>
        <v>0</v>
      </c>
      <c r="AJ95" s="326">
        <f t="shared" ref="AJ95" si="440">L95+X95</f>
        <v>0</v>
      </c>
      <c r="AK95" s="290">
        <f t="shared" ref="AK95" si="441">M95+Y95</f>
        <v>0</v>
      </c>
      <c r="AL95" s="30">
        <f t="shared" ref="AL95" si="442">N95+Z95</f>
        <v>0</v>
      </c>
      <c r="AM95" s="30">
        <f t="shared" ref="AM95" si="443">O95+AA95</f>
        <v>0</v>
      </c>
      <c r="AN95" s="30">
        <f t="shared" ref="AN95" si="444">P95+AB95</f>
        <v>0</v>
      </c>
      <c r="AO95" s="30">
        <f t="shared" ref="AO95" si="445">Q95+AC95</f>
        <v>0</v>
      </c>
      <c r="AP95" s="30">
        <f t="shared" ref="AP95" si="446">R95+AD95</f>
        <v>0</v>
      </c>
      <c r="AQ95" s="31">
        <f t="shared" ref="AQ95" si="447">S95+AE95</f>
        <v>0</v>
      </c>
      <c r="AR95" s="206"/>
      <c r="AS95" s="108"/>
      <c r="AT95" s="194"/>
      <c r="AU95" s="194"/>
      <c r="AV95" s="194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5.75" customHeight="1" x14ac:dyDescent="0.25">
      <c r="A96" s="230"/>
      <c r="B96" s="179"/>
      <c r="C96" s="179">
        <v>322</v>
      </c>
      <c r="D96" s="576" t="s">
        <v>6</v>
      </c>
      <c r="E96" s="576"/>
      <c r="F96" s="576"/>
      <c r="G96" s="576"/>
      <c r="H96" s="76">
        <f t="shared" si="390"/>
        <v>22700</v>
      </c>
      <c r="I96" s="80"/>
      <c r="J96" s="94"/>
      <c r="K96" s="82"/>
      <c r="L96" s="302"/>
      <c r="M96" s="118"/>
      <c r="N96" s="81"/>
      <c r="O96" s="81">
        <v>18160</v>
      </c>
      <c r="P96" s="81">
        <v>4540</v>
      </c>
      <c r="Q96" s="81"/>
      <c r="R96" s="81"/>
      <c r="S96" s="82"/>
      <c r="T96" s="487">
        <f t="shared" si="392"/>
        <v>0</v>
      </c>
      <c r="U96" s="488"/>
      <c r="V96" s="493"/>
      <c r="W96" s="489"/>
      <c r="X96" s="490"/>
      <c r="Y96" s="491"/>
      <c r="Z96" s="492"/>
      <c r="AA96" s="492"/>
      <c r="AB96" s="492"/>
      <c r="AC96" s="492"/>
      <c r="AD96" s="492"/>
      <c r="AE96" s="489"/>
      <c r="AF96" s="109">
        <f t="shared" ref="AF96" si="448">SUM(AG96:AQ96)</f>
        <v>22700</v>
      </c>
      <c r="AG96" s="29">
        <f t="shared" ref="AG96" si="449">I96+U96</f>
        <v>0</v>
      </c>
      <c r="AH96" s="92">
        <f t="shared" ref="AH96" si="450">J96+V96</f>
        <v>0</v>
      </c>
      <c r="AI96" s="31">
        <f t="shared" ref="AI96" si="451">K96+W96</f>
        <v>0</v>
      </c>
      <c r="AJ96" s="326">
        <f t="shared" ref="AJ96" si="452">L96+X96</f>
        <v>0</v>
      </c>
      <c r="AK96" s="290">
        <f t="shared" ref="AK96" si="453">M96+Y96</f>
        <v>0</v>
      </c>
      <c r="AL96" s="30">
        <f t="shared" ref="AL96" si="454">N96+Z96</f>
        <v>0</v>
      </c>
      <c r="AM96" s="30">
        <f t="shared" ref="AM96" si="455">O96+AA96</f>
        <v>18160</v>
      </c>
      <c r="AN96" s="30">
        <f t="shared" ref="AN96" si="456">P96+AB96</f>
        <v>4540</v>
      </c>
      <c r="AO96" s="30">
        <f t="shared" ref="AO96" si="457">Q96+AC96</f>
        <v>0</v>
      </c>
      <c r="AP96" s="30">
        <f t="shared" ref="AP96" si="458">R96+AD96</f>
        <v>0</v>
      </c>
      <c r="AQ96" s="31">
        <f t="shared" ref="AQ96" si="459">S96+AE96</f>
        <v>0</v>
      </c>
      <c r="AR96" s="206"/>
      <c r="AS96" s="108"/>
      <c r="AT96" s="194"/>
      <c r="AU96" s="194"/>
      <c r="AV96" s="194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72" customFormat="1" ht="15.75" customHeight="1" x14ac:dyDescent="0.25">
      <c r="A97" s="230"/>
      <c r="B97" s="179"/>
      <c r="C97" s="179">
        <v>323</v>
      </c>
      <c r="D97" s="576" t="s">
        <v>7</v>
      </c>
      <c r="E97" s="576"/>
      <c r="F97" s="576"/>
      <c r="G97" s="576"/>
      <c r="H97" s="76">
        <f>SUM(I97:S97)</f>
        <v>0</v>
      </c>
      <c r="I97" s="80"/>
      <c r="J97" s="94"/>
      <c r="K97" s="82"/>
      <c r="L97" s="302"/>
      <c r="M97" s="118"/>
      <c r="N97" s="81"/>
      <c r="O97" s="81"/>
      <c r="P97" s="81"/>
      <c r="Q97" s="81"/>
      <c r="R97" s="81"/>
      <c r="S97" s="82"/>
      <c r="T97" s="487">
        <f>SUM(U97:AE97)</f>
        <v>0</v>
      </c>
      <c r="U97" s="488"/>
      <c r="V97" s="493"/>
      <c r="W97" s="489"/>
      <c r="X97" s="490"/>
      <c r="Y97" s="491"/>
      <c r="Z97" s="492"/>
      <c r="AA97" s="492"/>
      <c r="AB97" s="492"/>
      <c r="AC97" s="492"/>
      <c r="AD97" s="492"/>
      <c r="AE97" s="489"/>
      <c r="AF97" s="109">
        <f t="shared" ref="AF97:AF98" si="460">SUM(AG97:AQ97)</f>
        <v>0</v>
      </c>
      <c r="AG97" s="29">
        <f t="shared" ref="AG97:AG98" si="461">I97+U97</f>
        <v>0</v>
      </c>
      <c r="AH97" s="92">
        <f t="shared" ref="AH97:AH98" si="462">J97+V97</f>
        <v>0</v>
      </c>
      <c r="AI97" s="31">
        <f t="shared" ref="AI97:AI98" si="463">K97+W97</f>
        <v>0</v>
      </c>
      <c r="AJ97" s="326">
        <f t="shared" ref="AJ97:AJ98" si="464">L97+X97</f>
        <v>0</v>
      </c>
      <c r="AK97" s="290">
        <f t="shared" ref="AK97:AK98" si="465">M97+Y97</f>
        <v>0</v>
      </c>
      <c r="AL97" s="30">
        <f t="shared" ref="AL97:AL98" si="466">N97+Z97</f>
        <v>0</v>
      </c>
      <c r="AM97" s="30">
        <f t="shared" ref="AM97:AM98" si="467">O97+AA97</f>
        <v>0</v>
      </c>
      <c r="AN97" s="30">
        <f t="shared" ref="AN97:AN98" si="468">P97+AB97</f>
        <v>0</v>
      </c>
      <c r="AO97" s="30">
        <f t="shared" ref="AO97:AO98" si="469">Q97+AC97</f>
        <v>0</v>
      </c>
      <c r="AP97" s="30">
        <f t="shared" ref="AP97:AP98" si="470">R97+AD97</f>
        <v>0</v>
      </c>
      <c r="AQ97" s="31">
        <f t="shared" ref="AQ97:AQ98" si="471">S97+AE97</f>
        <v>0</v>
      </c>
      <c r="AR97" s="206"/>
      <c r="AS97" s="89"/>
      <c r="AT97" s="388"/>
      <c r="AU97" s="388"/>
      <c r="AV97" s="388"/>
      <c r="AW97" s="89"/>
      <c r="AX97" s="89"/>
      <c r="AY97" s="89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</row>
    <row r="98" spans="1:136" s="72" customFormat="1" ht="15.75" customHeight="1" x14ac:dyDescent="0.25">
      <c r="A98" s="230"/>
      <c r="B98" s="179"/>
      <c r="C98" s="179">
        <v>329</v>
      </c>
      <c r="D98" s="576" t="s">
        <v>8</v>
      </c>
      <c r="E98" s="576"/>
      <c r="F98" s="576"/>
      <c r="G98" s="577"/>
      <c r="H98" s="76">
        <f>SUM(I98:S98)</f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487">
        <f>SUM(U98:AE98)</f>
        <v>0</v>
      </c>
      <c r="U98" s="488"/>
      <c r="V98" s="493"/>
      <c r="W98" s="489"/>
      <c r="X98" s="490"/>
      <c r="Y98" s="491"/>
      <c r="Z98" s="492"/>
      <c r="AA98" s="492"/>
      <c r="AB98" s="492"/>
      <c r="AC98" s="492"/>
      <c r="AD98" s="492"/>
      <c r="AE98" s="489"/>
      <c r="AF98" s="109">
        <f t="shared" si="460"/>
        <v>0</v>
      </c>
      <c r="AG98" s="29">
        <f t="shared" si="461"/>
        <v>0</v>
      </c>
      <c r="AH98" s="92">
        <f t="shared" si="462"/>
        <v>0</v>
      </c>
      <c r="AI98" s="31">
        <f t="shared" si="463"/>
        <v>0</v>
      </c>
      <c r="AJ98" s="326">
        <f t="shared" si="464"/>
        <v>0</v>
      </c>
      <c r="AK98" s="290">
        <f t="shared" si="465"/>
        <v>0</v>
      </c>
      <c r="AL98" s="30">
        <f t="shared" si="466"/>
        <v>0</v>
      </c>
      <c r="AM98" s="30">
        <f t="shared" si="467"/>
        <v>0</v>
      </c>
      <c r="AN98" s="30">
        <f t="shared" si="468"/>
        <v>0</v>
      </c>
      <c r="AO98" s="30">
        <f t="shared" si="469"/>
        <v>0</v>
      </c>
      <c r="AP98" s="30">
        <f t="shared" si="470"/>
        <v>0</v>
      </c>
      <c r="AQ98" s="31">
        <f t="shared" si="471"/>
        <v>0</v>
      </c>
      <c r="AR98" s="206"/>
      <c r="AS98" s="108"/>
      <c r="AT98" s="194"/>
      <c r="AU98" s="194"/>
      <c r="AV98" s="19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0.5" customHeight="1" x14ac:dyDescent="0.25">
      <c r="A99" s="279"/>
      <c r="B99" s="279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6"/>
      <c r="AS99" s="108"/>
      <c r="AT99" s="194"/>
      <c r="AU99" s="194"/>
      <c r="AV99" s="19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0.5" customHeight="1" x14ac:dyDescent="0.25">
      <c r="A100" s="279"/>
      <c r="B100" s="279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6"/>
      <c r="AS100" s="311"/>
      <c r="AT100" s="108"/>
      <c r="AU100" s="108"/>
      <c r="AV100" s="108"/>
      <c r="AW100" s="89"/>
      <c r="AX100" s="124"/>
      <c r="AY100" s="124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110" customFormat="1" ht="27" customHeight="1" x14ac:dyDescent="0.25">
      <c r="A101" s="613" t="s">
        <v>120</v>
      </c>
      <c r="B101" s="614"/>
      <c r="C101" s="614"/>
      <c r="D101" s="611" t="s">
        <v>121</v>
      </c>
      <c r="E101" s="611"/>
      <c r="F101" s="611"/>
      <c r="G101" s="612"/>
      <c r="H101" s="97">
        <f>SUM(I101:S101)</f>
        <v>21800</v>
      </c>
      <c r="I101" s="98">
        <f t="shared" ref="I101:S101" si="472">I102+I122+I134+I146+I155</f>
        <v>0</v>
      </c>
      <c r="J101" s="284">
        <f t="shared" si="472"/>
        <v>0</v>
      </c>
      <c r="K101" s="122">
        <f t="shared" si="472"/>
        <v>0</v>
      </c>
      <c r="L101" s="299">
        <f t="shared" si="472"/>
        <v>0</v>
      </c>
      <c r="M101" s="119">
        <f t="shared" si="472"/>
        <v>0</v>
      </c>
      <c r="N101" s="99">
        <f t="shared" si="472"/>
        <v>0</v>
      </c>
      <c r="O101" s="99">
        <f t="shared" si="472"/>
        <v>0</v>
      </c>
      <c r="P101" s="99">
        <f t="shared" si="472"/>
        <v>12000</v>
      </c>
      <c r="Q101" s="99">
        <f t="shared" si="472"/>
        <v>8000</v>
      </c>
      <c r="R101" s="99">
        <f t="shared" si="472"/>
        <v>1800</v>
      </c>
      <c r="S101" s="122">
        <f t="shared" si="472"/>
        <v>0</v>
      </c>
      <c r="T101" s="246">
        <f>SUM(U101:AE101)</f>
        <v>10520</v>
      </c>
      <c r="U101" s="98">
        <f t="shared" ref="U101:AE101" si="473">U102+U122+U134+U146+U155</f>
        <v>0</v>
      </c>
      <c r="V101" s="284">
        <f t="shared" si="473"/>
        <v>0</v>
      </c>
      <c r="W101" s="122">
        <f t="shared" si="473"/>
        <v>0</v>
      </c>
      <c r="X101" s="299">
        <f t="shared" si="473"/>
        <v>0</v>
      </c>
      <c r="Y101" s="119">
        <f t="shared" si="473"/>
        <v>0</v>
      </c>
      <c r="Z101" s="99">
        <f t="shared" si="473"/>
        <v>0</v>
      </c>
      <c r="AA101" s="99">
        <f t="shared" si="473"/>
        <v>0</v>
      </c>
      <c r="AB101" s="99">
        <f t="shared" si="473"/>
        <v>10120</v>
      </c>
      <c r="AC101" s="99">
        <f t="shared" si="473"/>
        <v>0</v>
      </c>
      <c r="AD101" s="99">
        <f t="shared" si="473"/>
        <v>400</v>
      </c>
      <c r="AE101" s="122">
        <f t="shared" si="473"/>
        <v>0</v>
      </c>
      <c r="AF101" s="260">
        <f>SUM(AG101:AQ101)</f>
        <v>32320</v>
      </c>
      <c r="AG101" s="462">
        <f t="shared" ref="AG101:AQ101" si="474">AG102+AG122+AG134+AG146+AG155</f>
        <v>0</v>
      </c>
      <c r="AH101" s="463">
        <f t="shared" si="474"/>
        <v>0</v>
      </c>
      <c r="AI101" s="464">
        <f t="shared" si="474"/>
        <v>0</v>
      </c>
      <c r="AJ101" s="465">
        <f t="shared" si="474"/>
        <v>0</v>
      </c>
      <c r="AK101" s="466">
        <f t="shared" si="474"/>
        <v>0</v>
      </c>
      <c r="AL101" s="467">
        <f t="shared" si="474"/>
        <v>0</v>
      </c>
      <c r="AM101" s="467">
        <f t="shared" si="474"/>
        <v>0</v>
      </c>
      <c r="AN101" s="467">
        <f t="shared" si="474"/>
        <v>22120</v>
      </c>
      <c r="AO101" s="467">
        <f t="shared" si="474"/>
        <v>8000</v>
      </c>
      <c r="AP101" s="467">
        <f t="shared" si="474"/>
        <v>2200</v>
      </c>
      <c r="AQ101" s="464">
        <f t="shared" si="474"/>
        <v>0</v>
      </c>
      <c r="AR101" s="206"/>
      <c r="AS101" s="206"/>
      <c r="AT101" s="191"/>
      <c r="AU101" s="191"/>
      <c r="AV101" s="191"/>
      <c r="AW101" s="191"/>
      <c r="AX101" s="190"/>
      <c r="AY101" s="190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1"/>
      <c r="BN101" s="191"/>
      <c r="BO101" s="191"/>
      <c r="BP101" s="191"/>
      <c r="BQ101" s="191"/>
      <c r="BR101" s="191"/>
      <c r="BS101" s="191"/>
      <c r="BT101" s="191"/>
      <c r="BU101" s="191"/>
      <c r="BV101" s="191"/>
      <c r="BW101" s="191"/>
      <c r="BX101" s="191"/>
      <c r="BY101" s="191"/>
      <c r="BZ101" s="191"/>
      <c r="CA101" s="191"/>
      <c r="CB101" s="191"/>
      <c r="CC101" s="191"/>
      <c r="CD101" s="191"/>
      <c r="CE101" s="191"/>
      <c r="CF101" s="191"/>
      <c r="CG101" s="191"/>
      <c r="CH101" s="191"/>
      <c r="CI101" s="191"/>
      <c r="CJ101" s="191"/>
      <c r="CK101" s="191"/>
      <c r="CL101" s="191"/>
      <c r="CM101" s="191"/>
      <c r="CN101" s="191"/>
      <c r="CO101" s="191"/>
      <c r="CP101" s="191"/>
      <c r="CQ101" s="191"/>
      <c r="CR101" s="191"/>
      <c r="CS101" s="191"/>
      <c r="CT101" s="191"/>
      <c r="CU101" s="191"/>
      <c r="CV101" s="191"/>
      <c r="CW101" s="191"/>
      <c r="CX101" s="191"/>
      <c r="CY101" s="191"/>
      <c r="CZ101" s="191"/>
      <c r="DA101" s="191"/>
      <c r="DB101" s="191"/>
      <c r="DC101" s="191"/>
      <c r="DD101" s="191"/>
      <c r="DE101" s="191"/>
      <c r="DF101" s="191"/>
      <c r="DG101" s="191"/>
      <c r="DH101" s="191"/>
      <c r="DI101" s="191"/>
      <c r="DJ101" s="191"/>
      <c r="DK101" s="191"/>
      <c r="DL101" s="191"/>
      <c r="DM101" s="191"/>
      <c r="DN101" s="191"/>
      <c r="DO101" s="191"/>
      <c r="DP101" s="191"/>
      <c r="DQ101" s="191"/>
      <c r="DR101" s="191"/>
      <c r="DS101" s="191"/>
      <c r="DT101" s="191"/>
      <c r="DU101" s="191"/>
      <c r="DV101" s="191"/>
      <c r="DW101" s="191"/>
      <c r="DX101" s="191"/>
      <c r="DY101" s="191"/>
      <c r="DZ101" s="191"/>
      <c r="EA101" s="191"/>
      <c r="EB101" s="191"/>
      <c r="EC101" s="191"/>
      <c r="ED101" s="191"/>
      <c r="EE101" s="191"/>
      <c r="EF101" s="191"/>
    </row>
    <row r="102" spans="1:136" s="74" customFormat="1" ht="25.9" customHeight="1" x14ac:dyDescent="0.25">
      <c r="A102" s="589" t="s">
        <v>65</v>
      </c>
      <c r="B102" s="590"/>
      <c r="C102" s="590"/>
      <c r="D102" s="580" t="s">
        <v>125</v>
      </c>
      <c r="E102" s="580"/>
      <c r="F102" s="580"/>
      <c r="G102" s="581"/>
      <c r="H102" s="83">
        <f>SUM(I102:S102)</f>
        <v>21800</v>
      </c>
      <c r="I102" s="84">
        <f t="shared" ref="I102:S102" si="475">I103+I112</f>
        <v>0</v>
      </c>
      <c r="J102" s="285">
        <f t="shared" ref="J102" si="476">J103+J112</f>
        <v>0</v>
      </c>
      <c r="K102" s="86">
        <f t="shared" si="475"/>
        <v>0</v>
      </c>
      <c r="L102" s="300">
        <f t="shared" si="475"/>
        <v>0</v>
      </c>
      <c r="M102" s="120">
        <f t="shared" si="475"/>
        <v>0</v>
      </c>
      <c r="N102" s="85">
        <f t="shared" si="475"/>
        <v>0</v>
      </c>
      <c r="O102" s="85">
        <f t="shared" ref="O102" si="477">O103+O112</f>
        <v>0</v>
      </c>
      <c r="P102" s="85">
        <f t="shared" si="475"/>
        <v>12000</v>
      </c>
      <c r="Q102" s="85">
        <f t="shared" si="475"/>
        <v>8000</v>
      </c>
      <c r="R102" s="85">
        <f t="shared" si="475"/>
        <v>1800</v>
      </c>
      <c r="S102" s="86">
        <f t="shared" si="475"/>
        <v>0</v>
      </c>
      <c r="T102" s="245">
        <f>SUM(U102:AE102)</f>
        <v>10520</v>
      </c>
      <c r="U102" s="84">
        <f t="shared" ref="U102:AE102" si="478">U103+U112</f>
        <v>0</v>
      </c>
      <c r="V102" s="285">
        <f t="shared" ref="V102" si="479">V103+V112</f>
        <v>0</v>
      </c>
      <c r="W102" s="86">
        <f t="shared" si="478"/>
        <v>0</v>
      </c>
      <c r="X102" s="300">
        <f t="shared" si="478"/>
        <v>0</v>
      </c>
      <c r="Y102" s="120">
        <f t="shared" si="478"/>
        <v>0</v>
      </c>
      <c r="Z102" s="85">
        <f t="shared" si="478"/>
        <v>0</v>
      </c>
      <c r="AA102" s="85">
        <f t="shared" ref="AA102" si="480">AA103+AA112</f>
        <v>0</v>
      </c>
      <c r="AB102" s="85">
        <f t="shared" si="478"/>
        <v>10120</v>
      </c>
      <c r="AC102" s="85">
        <f t="shared" si="478"/>
        <v>0</v>
      </c>
      <c r="AD102" s="85">
        <f t="shared" si="478"/>
        <v>400</v>
      </c>
      <c r="AE102" s="86">
        <f t="shared" si="478"/>
        <v>0</v>
      </c>
      <c r="AF102" s="261">
        <f>SUM(AG102:AQ102)</f>
        <v>32320</v>
      </c>
      <c r="AG102" s="468">
        <f t="shared" ref="AG102:AQ102" si="481">AG103+AG112</f>
        <v>0</v>
      </c>
      <c r="AH102" s="469">
        <f t="shared" ref="AH102" si="482">AH103+AH112</f>
        <v>0</v>
      </c>
      <c r="AI102" s="470">
        <f t="shared" si="481"/>
        <v>0</v>
      </c>
      <c r="AJ102" s="471">
        <f t="shared" si="481"/>
        <v>0</v>
      </c>
      <c r="AK102" s="472">
        <f t="shared" si="481"/>
        <v>0</v>
      </c>
      <c r="AL102" s="473">
        <f t="shared" si="481"/>
        <v>0</v>
      </c>
      <c r="AM102" s="473">
        <f t="shared" ref="AM102" si="483">AM103+AM112</f>
        <v>0</v>
      </c>
      <c r="AN102" s="473">
        <f t="shared" si="481"/>
        <v>22120</v>
      </c>
      <c r="AO102" s="473">
        <f t="shared" si="481"/>
        <v>8000</v>
      </c>
      <c r="AP102" s="473">
        <f t="shared" si="481"/>
        <v>2200</v>
      </c>
      <c r="AQ102" s="470">
        <f t="shared" si="481"/>
        <v>0</v>
      </c>
      <c r="AR102" s="206"/>
      <c r="AS102" s="206"/>
      <c r="AT102" s="191"/>
      <c r="AU102" s="191"/>
      <c r="AV102" s="191"/>
      <c r="AW102" s="192"/>
      <c r="AX102" s="89"/>
      <c r="AY102" s="89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192"/>
      <c r="BK102" s="192"/>
      <c r="BL102" s="192"/>
      <c r="BM102" s="192"/>
      <c r="BN102" s="192"/>
      <c r="BO102" s="192"/>
      <c r="BP102" s="192"/>
      <c r="BQ102" s="192"/>
      <c r="BR102" s="192"/>
      <c r="BS102" s="192"/>
      <c r="BT102" s="192"/>
      <c r="BU102" s="192"/>
      <c r="BV102" s="192"/>
      <c r="BW102" s="192"/>
      <c r="BX102" s="192"/>
      <c r="BY102" s="192"/>
      <c r="BZ102" s="192"/>
      <c r="CA102" s="192"/>
      <c r="CB102" s="192"/>
      <c r="CC102" s="192"/>
      <c r="CD102" s="192"/>
      <c r="CE102" s="192"/>
      <c r="CF102" s="192"/>
      <c r="CG102" s="192"/>
      <c r="CH102" s="192"/>
      <c r="CI102" s="192"/>
      <c r="CJ102" s="192"/>
      <c r="CK102" s="192"/>
      <c r="CL102" s="192"/>
      <c r="CM102" s="192"/>
      <c r="CN102" s="192"/>
      <c r="CO102" s="192"/>
      <c r="CP102" s="192"/>
      <c r="CQ102" s="192"/>
      <c r="CR102" s="192"/>
      <c r="CS102" s="192"/>
      <c r="CT102" s="192"/>
      <c r="CU102" s="192"/>
      <c r="CV102" s="192"/>
      <c r="CW102" s="192"/>
      <c r="CX102" s="192"/>
      <c r="CY102" s="192"/>
      <c r="CZ102" s="192"/>
      <c r="DA102" s="192"/>
      <c r="DB102" s="192"/>
      <c r="DC102" s="192"/>
      <c r="DD102" s="192"/>
      <c r="DE102" s="192"/>
      <c r="DF102" s="192"/>
      <c r="DG102" s="192"/>
      <c r="DH102" s="192"/>
      <c r="DI102" s="192"/>
      <c r="DJ102" s="192"/>
      <c r="DK102" s="192"/>
      <c r="DL102" s="192"/>
      <c r="DM102" s="192"/>
      <c r="DN102" s="192"/>
      <c r="DO102" s="192"/>
      <c r="DP102" s="192"/>
      <c r="DQ102" s="192"/>
      <c r="DR102" s="192"/>
      <c r="DS102" s="192"/>
      <c r="DT102" s="192"/>
      <c r="DU102" s="192"/>
      <c r="DV102" s="192"/>
      <c r="DW102" s="192"/>
      <c r="DX102" s="192"/>
      <c r="DY102" s="192"/>
      <c r="DZ102" s="192"/>
      <c r="EA102" s="192"/>
      <c r="EB102" s="192"/>
      <c r="EC102" s="192"/>
      <c r="ED102" s="192"/>
      <c r="EE102" s="192"/>
      <c r="EF102" s="192"/>
    </row>
    <row r="103" spans="1:136" s="74" customFormat="1" ht="15.75" customHeight="1" x14ac:dyDescent="0.25">
      <c r="A103" s="436">
        <v>3</v>
      </c>
      <c r="B103" s="68"/>
      <c r="C103" s="90"/>
      <c r="D103" s="574" t="s">
        <v>16</v>
      </c>
      <c r="E103" s="574"/>
      <c r="F103" s="574"/>
      <c r="G103" s="575"/>
      <c r="H103" s="75">
        <f t="shared" ref="H103:H106" si="484">SUM(I103:S103)</f>
        <v>12000</v>
      </c>
      <c r="I103" s="77">
        <f>I104+I110</f>
        <v>0</v>
      </c>
      <c r="J103" s="61">
        <f>J104+J110</f>
        <v>0</v>
      </c>
      <c r="K103" s="79">
        <f>K104+K110</f>
        <v>0</v>
      </c>
      <c r="L103" s="301">
        <f t="shared" ref="L103:S103" si="485">L104+L110</f>
        <v>0</v>
      </c>
      <c r="M103" s="95">
        <f t="shared" si="485"/>
        <v>0</v>
      </c>
      <c r="N103" s="78">
        <f t="shared" si="485"/>
        <v>0</v>
      </c>
      <c r="O103" s="78">
        <f t="shared" ref="O103" si="486">O104+O110</f>
        <v>0</v>
      </c>
      <c r="P103" s="78">
        <f t="shared" si="485"/>
        <v>12000</v>
      </c>
      <c r="Q103" s="78">
        <f t="shared" si="485"/>
        <v>0</v>
      </c>
      <c r="R103" s="78">
        <f t="shared" si="485"/>
        <v>0</v>
      </c>
      <c r="S103" s="79">
        <f t="shared" si="485"/>
        <v>0</v>
      </c>
      <c r="T103" s="237">
        <f t="shared" ref="T103:T106" si="487">SUM(U103:AE103)</f>
        <v>-4627</v>
      </c>
      <c r="U103" s="77">
        <f t="shared" ref="U103:AE103" si="488">U104+U110</f>
        <v>0</v>
      </c>
      <c r="V103" s="61">
        <f t="shared" ref="V103" si="489">V104+V110</f>
        <v>0</v>
      </c>
      <c r="W103" s="79">
        <f t="shared" si="488"/>
        <v>0</v>
      </c>
      <c r="X103" s="301">
        <f t="shared" si="488"/>
        <v>0</v>
      </c>
      <c r="Y103" s="95">
        <f t="shared" si="488"/>
        <v>0</v>
      </c>
      <c r="Z103" s="78">
        <f t="shared" si="488"/>
        <v>0</v>
      </c>
      <c r="AA103" s="78">
        <f t="shared" ref="AA103" si="490">AA104+AA110</f>
        <v>0</v>
      </c>
      <c r="AB103" s="78">
        <f t="shared" si="488"/>
        <v>-4627</v>
      </c>
      <c r="AC103" s="78">
        <f t="shared" si="488"/>
        <v>0</v>
      </c>
      <c r="AD103" s="78">
        <f t="shared" si="488"/>
        <v>0</v>
      </c>
      <c r="AE103" s="79">
        <f t="shared" si="488"/>
        <v>0</v>
      </c>
      <c r="AF103" s="262">
        <f t="shared" ref="AF103:AF106" si="491">SUM(AG103:AQ103)</f>
        <v>7373</v>
      </c>
      <c r="AG103" s="315">
        <f t="shared" ref="AG103:AP103" si="492">AG104+AG110</f>
        <v>0</v>
      </c>
      <c r="AH103" s="263">
        <f t="shared" ref="AH103" si="493">AH104+AH110</f>
        <v>0</v>
      </c>
      <c r="AI103" s="239">
        <f t="shared" si="492"/>
        <v>0</v>
      </c>
      <c r="AJ103" s="303">
        <f t="shared" si="492"/>
        <v>0</v>
      </c>
      <c r="AK103" s="240">
        <f t="shared" si="492"/>
        <v>0</v>
      </c>
      <c r="AL103" s="241">
        <f t="shared" si="492"/>
        <v>0</v>
      </c>
      <c r="AM103" s="241">
        <f t="shared" ref="AM103" si="494">AM104+AM110</f>
        <v>0</v>
      </c>
      <c r="AN103" s="241">
        <f t="shared" si="492"/>
        <v>7373</v>
      </c>
      <c r="AO103" s="241">
        <f t="shared" si="492"/>
        <v>0</v>
      </c>
      <c r="AP103" s="241">
        <f t="shared" si="492"/>
        <v>0</v>
      </c>
      <c r="AQ103" s="239">
        <f>AQ104+AQ110</f>
        <v>0</v>
      </c>
      <c r="AR103" s="206"/>
      <c r="AS103" s="206"/>
      <c r="AT103" s="191"/>
      <c r="AU103" s="191"/>
      <c r="AV103" s="191"/>
      <c r="AW103" s="192"/>
      <c r="AX103" s="62"/>
      <c r="AY103" s="6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2"/>
      <c r="BV103" s="192"/>
      <c r="BW103" s="192"/>
      <c r="BX103" s="192"/>
      <c r="BY103" s="192"/>
      <c r="BZ103" s="192"/>
      <c r="CA103" s="192"/>
      <c r="CB103" s="192"/>
      <c r="CC103" s="192"/>
      <c r="CD103" s="192"/>
      <c r="CE103" s="192"/>
      <c r="CF103" s="192"/>
      <c r="CG103" s="192"/>
      <c r="CH103" s="192"/>
      <c r="CI103" s="192"/>
      <c r="CJ103" s="192"/>
      <c r="CK103" s="192"/>
      <c r="CL103" s="192"/>
      <c r="CM103" s="192"/>
      <c r="CN103" s="192"/>
      <c r="CO103" s="192"/>
      <c r="CP103" s="192"/>
      <c r="CQ103" s="192"/>
      <c r="CR103" s="192"/>
      <c r="CS103" s="192"/>
      <c r="CT103" s="192"/>
      <c r="CU103" s="192"/>
      <c r="CV103" s="192"/>
      <c r="CW103" s="192"/>
      <c r="CX103" s="192"/>
      <c r="CY103" s="192"/>
      <c r="CZ103" s="192"/>
      <c r="DA103" s="192"/>
      <c r="DB103" s="192"/>
      <c r="DC103" s="192"/>
      <c r="DD103" s="192"/>
      <c r="DE103" s="192"/>
      <c r="DF103" s="192"/>
      <c r="DG103" s="192"/>
      <c r="DH103" s="192"/>
      <c r="DI103" s="192"/>
      <c r="DJ103" s="192"/>
      <c r="DK103" s="192"/>
      <c r="DL103" s="192"/>
      <c r="DM103" s="192"/>
      <c r="DN103" s="192"/>
      <c r="DO103" s="192"/>
      <c r="DP103" s="192"/>
      <c r="DQ103" s="192"/>
      <c r="DR103" s="192"/>
      <c r="DS103" s="192"/>
      <c r="DT103" s="192"/>
      <c r="DU103" s="192"/>
      <c r="DV103" s="192"/>
      <c r="DW103" s="192"/>
      <c r="DX103" s="192"/>
      <c r="DY103" s="192"/>
      <c r="DZ103" s="192"/>
      <c r="EA103" s="192"/>
      <c r="EB103" s="192"/>
      <c r="EC103" s="192"/>
      <c r="ED103" s="192"/>
      <c r="EE103" s="192"/>
      <c r="EF103" s="192"/>
    </row>
    <row r="104" spans="1:136" s="73" customFormat="1" ht="15.75" customHeight="1" x14ac:dyDescent="0.25">
      <c r="A104" s="572">
        <v>32</v>
      </c>
      <c r="B104" s="573"/>
      <c r="C104" s="90"/>
      <c r="D104" s="574" t="s">
        <v>4</v>
      </c>
      <c r="E104" s="574"/>
      <c r="F104" s="574"/>
      <c r="G104" s="575"/>
      <c r="H104" s="75">
        <f t="shared" si="484"/>
        <v>12000</v>
      </c>
      <c r="I104" s="77">
        <f>SUM(I105:I109)</f>
        <v>0</v>
      </c>
      <c r="J104" s="61">
        <f>SUM(J105:J109)</f>
        <v>0</v>
      </c>
      <c r="K104" s="79">
        <f>SUM(K105:K109)</f>
        <v>0</v>
      </c>
      <c r="L104" s="301">
        <f t="shared" ref="L104:S104" si="495">SUM(L105:L109)</f>
        <v>0</v>
      </c>
      <c r="M104" s="95">
        <f t="shared" si="495"/>
        <v>0</v>
      </c>
      <c r="N104" s="78">
        <f t="shared" si="495"/>
        <v>0</v>
      </c>
      <c r="O104" s="78">
        <f t="shared" ref="O104" si="496">SUM(O105:O109)</f>
        <v>0</v>
      </c>
      <c r="P104" s="78">
        <f t="shared" si="495"/>
        <v>12000</v>
      </c>
      <c r="Q104" s="78">
        <f t="shared" si="495"/>
        <v>0</v>
      </c>
      <c r="R104" s="78">
        <f t="shared" si="495"/>
        <v>0</v>
      </c>
      <c r="S104" s="79">
        <f t="shared" si="495"/>
        <v>0</v>
      </c>
      <c r="T104" s="237">
        <f t="shared" si="487"/>
        <v>-4627</v>
      </c>
      <c r="U104" s="77">
        <f>SUM(U105:U109)</f>
        <v>0</v>
      </c>
      <c r="V104" s="61">
        <f>SUM(V105:V109)</f>
        <v>0</v>
      </c>
      <c r="W104" s="79">
        <f t="shared" ref="W104:AE104" si="497">SUM(W105:W109)</f>
        <v>0</v>
      </c>
      <c r="X104" s="301">
        <f t="shared" si="497"/>
        <v>0</v>
      </c>
      <c r="Y104" s="95">
        <f t="shared" si="497"/>
        <v>0</v>
      </c>
      <c r="Z104" s="78">
        <f t="shared" si="497"/>
        <v>0</v>
      </c>
      <c r="AA104" s="78">
        <f t="shared" ref="AA104" si="498">SUM(AA105:AA109)</f>
        <v>0</v>
      </c>
      <c r="AB104" s="78">
        <f t="shared" si="497"/>
        <v>-4627</v>
      </c>
      <c r="AC104" s="78">
        <f t="shared" si="497"/>
        <v>0</v>
      </c>
      <c r="AD104" s="78">
        <f t="shared" si="497"/>
        <v>0</v>
      </c>
      <c r="AE104" s="79">
        <f t="shared" si="497"/>
        <v>0</v>
      </c>
      <c r="AF104" s="262">
        <f t="shared" si="491"/>
        <v>7373</v>
      </c>
      <c r="AG104" s="315">
        <f>SUM(AG105:AG109)</f>
        <v>0</v>
      </c>
      <c r="AH104" s="263">
        <f>SUM(AH105:AH109)</f>
        <v>0</v>
      </c>
      <c r="AI104" s="239">
        <f t="shared" ref="AI104:AP104" si="499">SUM(AI105:AI109)</f>
        <v>0</v>
      </c>
      <c r="AJ104" s="303">
        <f t="shared" si="499"/>
        <v>0</v>
      </c>
      <c r="AK104" s="240">
        <f t="shared" si="499"/>
        <v>0</v>
      </c>
      <c r="AL104" s="241">
        <f t="shared" si="499"/>
        <v>0</v>
      </c>
      <c r="AM104" s="241">
        <f t="shared" ref="AM104" si="500">SUM(AM105:AM109)</f>
        <v>0</v>
      </c>
      <c r="AN104" s="241">
        <f t="shared" si="499"/>
        <v>7373</v>
      </c>
      <c r="AO104" s="241">
        <f t="shared" si="499"/>
        <v>0</v>
      </c>
      <c r="AP104" s="241">
        <f t="shared" si="499"/>
        <v>0</v>
      </c>
      <c r="AQ104" s="239">
        <f>SUM(AQ105:AQ109)</f>
        <v>0</v>
      </c>
      <c r="AR104" s="206"/>
      <c r="AS104" s="206"/>
      <c r="AT104" s="190"/>
      <c r="AU104" s="190"/>
      <c r="AV104" s="190"/>
      <c r="AW104" s="190"/>
      <c r="AX104" s="192"/>
      <c r="AY104" s="192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  <c r="BX104" s="190"/>
      <c r="BY104" s="190"/>
      <c r="BZ104" s="190"/>
      <c r="CA104" s="190"/>
      <c r="CB104" s="190"/>
      <c r="CC104" s="190"/>
      <c r="CD104" s="190"/>
      <c r="CE104" s="190"/>
      <c r="CF104" s="190"/>
      <c r="CG104" s="190"/>
      <c r="CH104" s="190"/>
      <c r="CI104" s="190"/>
      <c r="CJ104" s="190"/>
      <c r="CK104" s="190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  <c r="DD104" s="190"/>
      <c r="DE104" s="190"/>
      <c r="DF104" s="190"/>
      <c r="DG104" s="190"/>
      <c r="DH104" s="190"/>
      <c r="DI104" s="190"/>
      <c r="DJ104" s="190"/>
      <c r="DK104" s="190"/>
      <c r="DL104" s="190"/>
      <c r="DM104" s="190"/>
      <c r="DN104" s="190"/>
      <c r="DO104" s="190"/>
      <c r="DP104" s="190"/>
      <c r="DQ104" s="190"/>
      <c r="DR104" s="190"/>
      <c r="DS104" s="190"/>
      <c r="DT104" s="190"/>
      <c r="DU104" s="190"/>
      <c r="DV104" s="190"/>
      <c r="DW104" s="190"/>
      <c r="DX104" s="190"/>
      <c r="DY104" s="190"/>
      <c r="DZ104" s="190"/>
      <c r="EA104" s="190"/>
      <c r="EB104" s="190"/>
      <c r="EC104" s="190"/>
      <c r="ED104" s="190"/>
      <c r="EE104" s="190"/>
      <c r="EF104" s="190"/>
    </row>
    <row r="105" spans="1:136" s="72" customFormat="1" ht="15.75" customHeight="1" x14ac:dyDescent="0.25">
      <c r="A105" s="230"/>
      <c r="B105" s="179"/>
      <c r="C105" s="179">
        <v>321</v>
      </c>
      <c r="D105" s="576" t="s">
        <v>5</v>
      </c>
      <c r="E105" s="576"/>
      <c r="F105" s="576"/>
      <c r="G105" s="576"/>
      <c r="H105" s="76">
        <f t="shared" si="484"/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 t="shared" si="487"/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 t="shared" si="491"/>
        <v>0</v>
      </c>
      <c r="AG105" s="29">
        <f t="shared" ref="AG105:AG109" si="501">I105+U105</f>
        <v>0</v>
      </c>
      <c r="AH105" s="92">
        <f t="shared" ref="AH105:AH109" si="502">J105+V105</f>
        <v>0</v>
      </c>
      <c r="AI105" s="31">
        <f t="shared" ref="AI105:AI109" si="503">K105+W105</f>
        <v>0</v>
      </c>
      <c r="AJ105" s="326">
        <f t="shared" ref="AJ105:AJ109" si="504">L105+X105</f>
        <v>0</v>
      </c>
      <c r="AK105" s="290">
        <f t="shared" ref="AK105:AK109" si="505">M105+Y105</f>
        <v>0</v>
      </c>
      <c r="AL105" s="30">
        <f t="shared" ref="AL105:AL109" si="506">N105+Z105</f>
        <v>0</v>
      </c>
      <c r="AM105" s="30">
        <f t="shared" ref="AM105:AM109" si="507">O105+AA105</f>
        <v>0</v>
      </c>
      <c r="AN105" s="30">
        <f t="shared" ref="AN105:AN109" si="508">P105+AB105</f>
        <v>0</v>
      </c>
      <c r="AO105" s="30">
        <f t="shared" ref="AO105:AO109" si="509">Q105+AC105</f>
        <v>0</v>
      </c>
      <c r="AP105" s="30">
        <f t="shared" ref="AP105:AP109" si="510">R105+AD105</f>
        <v>0</v>
      </c>
      <c r="AQ105" s="31">
        <f t="shared" ref="AQ105:AQ109" si="511">S105+AE105</f>
        <v>0</v>
      </c>
      <c r="AR105" s="206"/>
      <c r="AS105" s="206"/>
      <c r="AT105" s="89"/>
      <c r="AU105" s="89"/>
      <c r="AV105" s="89"/>
      <c r="AW105" s="89"/>
      <c r="AX105" s="192"/>
      <c r="AY105" s="192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5.75" customHeight="1" x14ac:dyDescent="0.25">
      <c r="A106" s="230"/>
      <c r="B106" s="179"/>
      <c r="C106" s="179">
        <v>322</v>
      </c>
      <c r="D106" s="576" t="s">
        <v>6</v>
      </c>
      <c r="E106" s="576"/>
      <c r="F106" s="576"/>
      <c r="G106" s="576"/>
      <c r="H106" s="76">
        <f t="shared" si="484"/>
        <v>0</v>
      </c>
      <c r="I106" s="80"/>
      <c r="J106" s="94"/>
      <c r="K106" s="82"/>
      <c r="L106" s="302"/>
      <c r="M106" s="118"/>
      <c r="N106" s="81"/>
      <c r="O106" s="81"/>
      <c r="P106" s="81"/>
      <c r="Q106" s="81"/>
      <c r="R106" s="81"/>
      <c r="S106" s="82"/>
      <c r="T106" s="28">
        <f t="shared" si="487"/>
        <v>0</v>
      </c>
      <c r="U106" s="80"/>
      <c r="V106" s="94"/>
      <c r="W106" s="82"/>
      <c r="X106" s="302"/>
      <c r="Y106" s="118"/>
      <c r="Z106" s="81"/>
      <c r="AA106" s="81"/>
      <c r="AB106" s="81"/>
      <c r="AC106" s="81"/>
      <c r="AD106" s="81"/>
      <c r="AE106" s="82"/>
      <c r="AF106" s="109">
        <f t="shared" si="491"/>
        <v>0</v>
      </c>
      <c r="AG106" s="29">
        <f t="shared" si="501"/>
        <v>0</v>
      </c>
      <c r="AH106" s="92">
        <f t="shared" si="502"/>
        <v>0</v>
      </c>
      <c r="AI106" s="31">
        <f t="shared" si="503"/>
        <v>0</v>
      </c>
      <c r="AJ106" s="326">
        <f t="shared" si="504"/>
        <v>0</v>
      </c>
      <c r="AK106" s="290">
        <f t="shared" si="505"/>
        <v>0</v>
      </c>
      <c r="AL106" s="30">
        <f t="shared" si="506"/>
        <v>0</v>
      </c>
      <c r="AM106" s="30">
        <f t="shared" si="507"/>
        <v>0</v>
      </c>
      <c r="AN106" s="30">
        <f t="shared" si="508"/>
        <v>0</v>
      </c>
      <c r="AO106" s="30">
        <f t="shared" si="509"/>
        <v>0</v>
      </c>
      <c r="AP106" s="30">
        <f t="shared" si="510"/>
        <v>0</v>
      </c>
      <c r="AQ106" s="31">
        <f t="shared" si="511"/>
        <v>0</v>
      </c>
      <c r="AR106" s="206"/>
      <c r="AS106" s="206"/>
      <c r="AT106" s="89"/>
      <c r="AU106" s="89"/>
      <c r="AV106" s="89"/>
      <c r="AW106" s="89"/>
      <c r="AX106" s="190"/>
      <c r="AY106" s="190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2" customFormat="1" ht="15.75" customHeight="1" x14ac:dyDescent="0.25">
      <c r="A107" s="230"/>
      <c r="B107" s="179"/>
      <c r="C107" s="179">
        <v>323</v>
      </c>
      <c r="D107" s="576" t="s">
        <v>7</v>
      </c>
      <c r="E107" s="576"/>
      <c r="F107" s="576"/>
      <c r="G107" s="576"/>
      <c r="H107" s="76">
        <f>SUM(I107:S107)</f>
        <v>0</v>
      </c>
      <c r="I107" s="80"/>
      <c r="J107" s="94"/>
      <c r="K107" s="82"/>
      <c r="L107" s="302"/>
      <c r="M107" s="118"/>
      <c r="N107" s="81"/>
      <c r="O107" s="81"/>
      <c r="P107" s="81"/>
      <c r="Q107" s="81"/>
      <c r="R107" s="81"/>
      <c r="S107" s="82"/>
      <c r="T107" s="28">
        <f>SUM(U107:AE107)</f>
        <v>0</v>
      </c>
      <c r="U107" s="80"/>
      <c r="V107" s="94"/>
      <c r="W107" s="82"/>
      <c r="X107" s="302"/>
      <c r="Y107" s="118"/>
      <c r="Z107" s="81"/>
      <c r="AA107" s="81"/>
      <c r="AB107" s="81"/>
      <c r="AC107" s="81"/>
      <c r="AD107" s="81"/>
      <c r="AE107" s="82"/>
      <c r="AF107" s="109">
        <f>SUM(AG107:AQ107)</f>
        <v>0</v>
      </c>
      <c r="AG107" s="29">
        <f t="shared" si="501"/>
        <v>0</v>
      </c>
      <c r="AH107" s="92">
        <f t="shared" si="502"/>
        <v>0</v>
      </c>
      <c r="AI107" s="31">
        <f t="shared" si="503"/>
        <v>0</v>
      </c>
      <c r="AJ107" s="326">
        <f t="shared" si="504"/>
        <v>0</v>
      </c>
      <c r="AK107" s="290">
        <f t="shared" si="505"/>
        <v>0</v>
      </c>
      <c r="AL107" s="30">
        <f t="shared" si="506"/>
        <v>0</v>
      </c>
      <c r="AM107" s="30">
        <f t="shared" si="507"/>
        <v>0</v>
      </c>
      <c r="AN107" s="30">
        <f t="shared" si="508"/>
        <v>0</v>
      </c>
      <c r="AO107" s="30">
        <f t="shared" si="509"/>
        <v>0</v>
      </c>
      <c r="AP107" s="30">
        <f t="shared" si="510"/>
        <v>0</v>
      </c>
      <c r="AQ107" s="31">
        <f t="shared" si="511"/>
        <v>0</v>
      </c>
      <c r="AR107" s="206"/>
      <c r="AS107" s="206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23.25" customHeight="1" x14ac:dyDescent="0.25">
      <c r="A108" s="230"/>
      <c r="B108" s="179"/>
      <c r="C108" s="179">
        <v>324</v>
      </c>
      <c r="D108" s="576" t="s">
        <v>89</v>
      </c>
      <c r="E108" s="576"/>
      <c r="F108" s="576"/>
      <c r="G108" s="576"/>
      <c r="H108" s="76">
        <f t="shared" ref="H108" si="512">SUM(I108:S108)</f>
        <v>12000</v>
      </c>
      <c r="I108" s="80"/>
      <c r="J108" s="94"/>
      <c r="K108" s="82"/>
      <c r="L108" s="302"/>
      <c r="M108" s="118"/>
      <c r="N108" s="81"/>
      <c r="O108" s="81"/>
      <c r="P108" s="81">
        <v>12000</v>
      </c>
      <c r="Q108" s="81"/>
      <c r="R108" s="81"/>
      <c r="S108" s="82"/>
      <c r="T108" s="28">
        <f t="shared" ref="T108:T112" si="513">SUM(U108:AE108)</f>
        <v>-4627</v>
      </c>
      <c r="U108" s="80"/>
      <c r="V108" s="94"/>
      <c r="W108" s="82"/>
      <c r="X108" s="302"/>
      <c r="Y108" s="118"/>
      <c r="Z108" s="81"/>
      <c r="AA108" s="81"/>
      <c r="AB108" s="81">
        <v>-4627</v>
      </c>
      <c r="AC108" s="81"/>
      <c r="AD108" s="81"/>
      <c r="AE108" s="82"/>
      <c r="AF108" s="109">
        <f t="shared" ref="AF108:AF112" si="514">SUM(AG108:AQ108)</f>
        <v>7373</v>
      </c>
      <c r="AG108" s="29">
        <f t="shared" si="501"/>
        <v>0</v>
      </c>
      <c r="AH108" s="92">
        <f t="shared" si="502"/>
        <v>0</v>
      </c>
      <c r="AI108" s="31">
        <f t="shared" si="503"/>
        <v>0</v>
      </c>
      <c r="AJ108" s="326">
        <f t="shared" si="504"/>
        <v>0</v>
      </c>
      <c r="AK108" s="290">
        <f t="shared" si="505"/>
        <v>0</v>
      </c>
      <c r="AL108" s="30">
        <f t="shared" si="506"/>
        <v>0</v>
      </c>
      <c r="AM108" s="30">
        <f t="shared" si="507"/>
        <v>0</v>
      </c>
      <c r="AN108" s="30">
        <f t="shared" si="508"/>
        <v>7373</v>
      </c>
      <c r="AO108" s="30">
        <f t="shared" si="509"/>
        <v>0</v>
      </c>
      <c r="AP108" s="30">
        <f t="shared" si="510"/>
        <v>0</v>
      </c>
      <c r="AQ108" s="31">
        <f t="shared" si="511"/>
        <v>0</v>
      </c>
      <c r="AR108" s="206"/>
      <c r="AS108" s="206"/>
      <c r="AT108" s="191"/>
      <c r="AU108" s="191"/>
      <c r="AV108" s="191"/>
      <c r="AW108" s="191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2" customFormat="1" ht="15.75" customHeight="1" x14ac:dyDescent="0.25">
      <c r="A109" s="230"/>
      <c r="B109" s="179"/>
      <c r="C109" s="179">
        <v>329</v>
      </c>
      <c r="D109" s="576" t="s">
        <v>8</v>
      </c>
      <c r="E109" s="576"/>
      <c r="F109" s="576"/>
      <c r="G109" s="577"/>
      <c r="H109" s="76">
        <f t="shared" ref="H109:H112" si="515">SUM(I109:S109)</f>
        <v>0</v>
      </c>
      <c r="I109" s="80"/>
      <c r="J109" s="94"/>
      <c r="K109" s="82"/>
      <c r="L109" s="302"/>
      <c r="M109" s="118"/>
      <c r="N109" s="81"/>
      <c r="O109" s="81"/>
      <c r="P109" s="81"/>
      <c r="Q109" s="81"/>
      <c r="R109" s="81"/>
      <c r="S109" s="82"/>
      <c r="T109" s="28">
        <f t="shared" si="513"/>
        <v>0</v>
      </c>
      <c r="U109" s="80"/>
      <c r="V109" s="94"/>
      <c r="W109" s="82"/>
      <c r="X109" s="302"/>
      <c r="Y109" s="118"/>
      <c r="Z109" s="81"/>
      <c r="AA109" s="81"/>
      <c r="AB109" s="81"/>
      <c r="AC109" s="81"/>
      <c r="AD109" s="81"/>
      <c r="AE109" s="82"/>
      <c r="AF109" s="109">
        <f t="shared" si="514"/>
        <v>0</v>
      </c>
      <c r="AG109" s="29">
        <f t="shared" si="501"/>
        <v>0</v>
      </c>
      <c r="AH109" s="92">
        <f t="shared" si="502"/>
        <v>0</v>
      </c>
      <c r="AI109" s="31">
        <f t="shared" si="503"/>
        <v>0</v>
      </c>
      <c r="AJ109" s="326">
        <f t="shared" si="504"/>
        <v>0</v>
      </c>
      <c r="AK109" s="290">
        <f t="shared" si="505"/>
        <v>0</v>
      </c>
      <c r="AL109" s="30">
        <f t="shared" si="506"/>
        <v>0</v>
      </c>
      <c r="AM109" s="30">
        <f t="shared" si="507"/>
        <v>0</v>
      </c>
      <c r="AN109" s="30">
        <f t="shared" si="508"/>
        <v>0</v>
      </c>
      <c r="AO109" s="30">
        <f t="shared" si="509"/>
        <v>0</v>
      </c>
      <c r="AP109" s="30">
        <f t="shared" si="510"/>
        <v>0</v>
      </c>
      <c r="AQ109" s="31">
        <f t="shared" si="511"/>
        <v>0</v>
      </c>
      <c r="AR109" s="206"/>
      <c r="AS109" s="190"/>
      <c r="AT109" s="190"/>
      <c r="AU109" s="190"/>
      <c r="AV109" s="190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3" customFormat="1" ht="15.75" customHeight="1" x14ac:dyDescent="0.25">
      <c r="A110" s="572">
        <v>38</v>
      </c>
      <c r="B110" s="573"/>
      <c r="C110" s="90"/>
      <c r="D110" s="574" t="s">
        <v>136</v>
      </c>
      <c r="E110" s="574"/>
      <c r="F110" s="574"/>
      <c r="G110" s="575"/>
      <c r="H110" s="75">
        <f>SUM(I110:S110)</f>
        <v>0</v>
      </c>
      <c r="I110" s="77">
        <f>I111</f>
        <v>0</v>
      </c>
      <c r="J110" s="61">
        <f>J111</f>
        <v>0</v>
      </c>
      <c r="K110" s="79">
        <f t="shared" ref="K110:S110" si="516">K111</f>
        <v>0</v>
      </c>
      <c r="L110" s="301">
        <f t="shared" si="516"/>
        <v>0</v>
      </c>
      <c r="M110" s="95">
        <f t="shared" si="516"/>
        <v>0</v>
      </c>
      <c r="N110" s="78">
        <f t="shared" si="516"/>
        <v>0</v>
      </c>
      <c r="O110" s="78">
        <f t="shared" si="516"/>
        <v>0</v>
      </c>
      <c r="P110" s="78">
        <f t="shared" si="516"/>
        <v>0</v>
      </c>
      <c r="Q110" s="78">
        <f t="shared" si="516"/>
        <v>0</v>
      </c>
      <c r="R110" s="78">
        <f t="shared" si="516"/>
        <v>0</v>
      </c>
      <c r="S110" s="79">
        <f t="shared" si="516"/>
        <v>0</v>
      </c>
      <c r="T110" s="237">
        <f>SUM(U110:AE110)</f>
        <v>0</v>
      </c>
      <c r="U110" s="77">
        <f t="shared" ref="U110:AE110" si="517">U111</f>
        <v>0</v>
      </c>
      <c r="V110" s="61">
        <f t="shared" si="517"/>
        <v>0</v>
      </c>
      <c r="W110" s="79">
        <f t="shared" si="517"/>
        <v>0</v>
      </c>
      <c r="X110" s="301">
        <f t="shared" si="517"/>
        <v>0</v>
      </c>
      <c r="Y110" s="95">
        <f t="shared" si="517"/>
        <v>0</v>
      </c>
      <c r="Z110" s="78">
        <f t="shared" si="517"/>
        <v>0</v>
      </c>
      <c r="AA110" s="78">
        <f t="shared" si="517"/>
        <v>0</v>
      </c>
      <c r="AB110" s="78">
        <f t="shared" si="517"/>
        <v>0</v>
      </c>
      <c r="AC110" s="78">
        <f t="shared" si="517"/>
        <v>0</v>
      </c>
      <c r="AD110" s="78">
        <f t="shared" si="517"/>
        <v>0</v>
      </c>
      <c r="AE110" s="79">
        <f t="shared" si="517"/>
        <v>0</v>
      </c>
      <c r="AF110" s="262">
        <f>SUM(AG110:AQ110)</f>
        <v>0</v>
      </c>
      <c r="AG110" s="315">
        <f t="shared" ref="AG110:AQ110" si="518">AG111</f>
        <v>0</v>
      </c>
      <c r="AH110" s="263">
        <f t="shared" si="518"/>
        <v>0</v>
      </c>
      <c r="AI110" s="239">
        <f t="shared" si="518"/>
        <v>0</v>
      </c>
      <c r="AJ110" s="303">
        <f t="shared" si="518"/>
        <v>0</v>
      </c>
      <c r="AK110" s="240">
        <f t="shared" si="518"/>
        <v>0</v>
      </c>
      <c r="AL110" s="241">
        <f t="shared" si="518"/>
        <v>0</v>
      </c>
      <c r="AM110" s="241">
        <f t="shared" si="518"/>
        <v>0</v>
      </c>
      <c r="AN110" s="241">
        <f t="shared" si="518"/>
        <v>0</v>
      </c>
      <c r="AO110" s="241">
        <f t="shared" si="518"/>
        <v>0</v>
      </c>
      <c r="AP110" s="241">
        <f t="shared" si="518"/>
        <v>0</v>
      </c>
      <c r="AQ110" s="239">
        <f t="shared" si="518"/>
        <v>0</v>
      </c>
      <c r="AR110" s="206"/>
      <c r="AS110" s="206"/>
      <c r="AT110" s="442"/>
      <c r="AU110" s="447"/>
      <c r="AV110" s="447"/>
      <c r="AW110" s="447"/>
      <c r="AX110" s="192"/>
      <c r="AY110" s="192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0"/>
      <c r="BV110" s="190"/>
      <c r="BW110" s="190"/>
      <c r="BX110" s="190"/>
      <c r="BY110" s="190"/>
      <c r="BZ110" s="190"/>
      <c r="CA110" s="190"/>
      <c r="CB110" s="190"/>
      <c r="CC110" s="190"/>
      <c r="CD110" s="190"/>
      <c r="CE110" s="190"/>
      <c r="CF110" s="190"/>
      <c r="CG110" s="190"/>
      <c r="CH110" s="190"/>
      <c r="CI110" s="190"/>
      <c r="CJ110" s="190"/>
      <c r="CK110" s="190"/>
      <c r="CL110" s="190"/>
      <c r="CM110" s="190"/>
      <c r="CN110" s="190"/>
      <c r="CO110" s="190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  <c r="CZ110" s="190"/>
      <c r="DA110" s="190"/>
      <c r="DB110" s="190"/>
      <c r="DC110" s="190"/>
      <c r="DD110" s="190"/>
      <c r="DE110" s="190"/>
      <c r="DF110" s="190"/>
      <c r="DG110" s="190"/>
      <c r="DH110" s="190"/>
      <c r="DI110" s="190"/>
      <c r="DJ110" s="190"/>
      <c r="DK110" s="190"/>
      <c r="DL110" s="190"/>
      <c r="DM110" s="190"/>
      <c r="DN110" s="190"/>
      <c r="DO110" s="190"/>
      <c r="DP110" s="190"/>
      <c r="DQ110" s="190"/>
      <c r="DR110" s="190"/>
      <c r="DS110" s="190"/>
      <c r="DT110" s="190"/>
      <c r="DU110" s="190"/>
      <c r="DV110" s="190"/>
      <c r="DW110" s="190"/>
      <c r="DX110" s="190"/>
      <c r="DY110" s="190"/>
      <c r="DZ110" s="190"/>
      <c r="EA110" s="190"/>
      <c r="EB110" s="190"/>
      <c r="EC110" s="190"/>
      <c r="ED110" s="190"/>
      <c r="EE110" s="190"/>
      <c r="EF110" s="190"/>
    </row>
    <row r="111" spans="1:136" s="72" customFormat="1" ht="15.75" customHeight="1" x14ac:dyDescent="0.25">
      <c r="A111" s="230"/>
      <c r="B111" s="179"/>
      <c r="C111" s="179">
        <v>381</v>
      </c>
      <c r="D111" s="576" t="s">
        <v>135</v>
      </c>
      <c r="E111" s="576"/>
      <c r="F111" s="576"/>
      <c r="G111" s="576"/>
      <c r="H111" s="76">
        <f>SUM(I111:S111)</f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>SUM(U111:AE111)</f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514"/>
        <v>0</v>
      </c>
      <c r="AG111" s="29">
        <f t="shared" ref="AG111" si="519">I111+U111</f>
        <v>0</v>
      </c>
      <c r="AH111" s="92">
        <f t="shared" ref="AH111" si="520">J111+V111</f>
        <v>0</v>
      </c>
      <c r="AI111" s="31">
        <f t="shared" ref="AI111" si="521">K111+W111</f>
        <v>0</v>
      </c>
      <c r="AJ111" s="326">
        <f t="shared" ref="AJ111" si="522">L111+X111</f>
        <v>0</v>
      </c>
      <c r="AK111" s="290">
        <f t="shared" ref="AK111" si="523">M111+Y111</f>
        <v>0</v>
      </c>
      <c r="AL111" s="30">
        <f t="shared" ref="AL111" si="524">N111+Z111</f>
        <v>0</v>
      </c>
      <c r="AM111" s="30">
        <f t="shared" ref="AM111" si="525">O111+AA111</f>
        <v>0</v>
      </c>
      <c r="AN111" s="30">
        <f t="shared" ref="AN111" si="526">P111+AB111</f>
        <v>0</v>
      </c>
      <c r="AO111" s="30">
        <f t="shared" ref="AO111" si="527">Q111+AC111</f>
        <v>0</v>
      </c>
      <c r="AP111" s="30">
        <f t="shared" ref="AP111" si="528">R111+AD111</f>
        <v>0</v>
      </c>
      <c r="AQ111" s="31">
        <f t="shared" ref="AQ111" si="529">S111+AE111</f>
        <v>0</v>
      </c>
      <c r="AR111" s="206"/>
      <c r="AS111" s="206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4" customFormat="1" ht="25.5" customHeight="1" x14ac:dyDescent="0.25">
      <c r="A112" s="436">
        <v>4</v>
      </c>
      <c r="B112" s="66"/>
      <c r="C112" s="66"/>
      <c r="D112" s="578" t="s">
        <v>17</v>
      </c>
      <c r="E112" s="578"/>
      <c r="F112" s="578"/>
      <c r="G112" s="579"/>
      <c r="H112" s="75">
        <f t="shared" si="515"/>
        <v>9800</v>
      </c>
      <c r="I112" s="77">
        <f t="shared" ref="I112:S112" si="530">I113+I117</f>
        <v>0</v>
      </c>
      <c r="J112" s="61">
        <f t="shared" si="530"/>
        <v>0</v>
      </c>
      <c r="K112" s="79">
        <f t="shared" si="530"/>
        <v>0</v>
      </c>
      <c r="L112" s="301">
        <f t="shared" si="530"/>
        <v>0</v>
      </c>
      <c r="M112" s="95">
        <f t="shared" si="530"/>
        <v>0</v>
      </c>
      <c r="N112" s="78">
        <f t="shared" si="530"/>
        <v>0</v>
      </c>
      <c r="O112" s="78">
        <f t="shared" si="530"/>
        <v>0</v>
      </c>
      <c r="P112" s="78">
        <f t="shared" si="530"/>
        <v>0</v>
      </c>
      <c r="Q112" s="78">
        <f t="shared" si="530"/>
        <v>8000</v>
      </c>
      <c r="R112" s="78">
        <f t="shared" si="530"/>
        <v>1800</v>
      </c>
      <c r="S112" s="79">
        <f t="shared" si="530"/>
        <v>0</v>
      </c>
      <c r="T112" s="237">
        <f t="shared" si="513"/>
        <v>15147</v>
      </c>
      <c r="U112" s="77">
        <f t="shared" ref="U112:AE112" si="531">U113+U117</f>
        <v>0</v>
      </c>
      <c r="V112" s="61">
        <f t="shared" si="531"/>
        <v>0</v>
      </c>
      <c r="W112" s="79">
        <f t="shared" si="531"/>
        <v>0</v>
      </c>
      <c r="X112" s="301">
        <f t="shared" si="531"/>
        <v>0</v>
      </c>
      <c r="Y112" s="95">
        <f t="shared" si="531"/>
        <v>0</v>
      </c>
      <c r="Z112" s="78">
        <f t="shared" si="531"/>
        <v>0</v>
      </c>
      <c r="AA112" s="78">
        <f t="shared" si="531"/>
        <v>0</v>
      </c>
      <c r="AB112" s="78">
        <f t="shared" si="531"/>
        <v>14747</v>
      </c>
      <c r="AC112" s="78">
        <f t="shared" si="531"/>
        <v>0</v>
      </c>
      <c r="AD112" s="78">
        <f t="shared" si="531"/>
        <v>400</v>
      </c>
      <c r="AE112" s="79">
        <f t="shared" si="531"/>
        <v>0</v>
      </c>
      <c r="AF112" s="262">
        <f t="shared" si="514"/>
        <v>24947</v>
      </c>
      <c r="AG112" s="315">
        <f t="shared" ref="AG112:AQ112" si="532">AG113+AG117</f>
        <v>0</v>
      </c>
      <c r="AH112" s="263">
        <f t="shared" si="532"/>
        <v>0</v>
      </c>
      <c r="AI112" s="239">
        <f t="shared" si="532"/>
        <v>0</v>
      </c>
      <c r="AJ112" s="303">
        <f t="shared" si="532"/>
        <v>0</v>
      </c>
      <c r="AK112" s="240">
        <f t="shared" si="532"/>
        <v>0</v>
      </c>
      <c r="AL112" s="241">
        <f t="shared" si="532"/>
        <v>0</v>
      </c>
      <c r="AM112" s="241">
        <f t="shared" si="532"/>
        <v>0</v>
      </c>
      <c r="AN112" s="241">
        <f t="shared" si="532"/>
        <v>14747</v>
      </c>
      <c r="AO112" s="241">
        <f t="shared" si="532"/>
        <v>8000</v>
      </c>
      <c r="AP112" s="241">
        <f t="shared" si="532"/>
        <v>2200</v>
      </c>
      <c r="AQ112" s="239">
        <f t="shared" si="532"/>
        <v>0</v>
      </c>
      <c r="AR112" s="206"/>
      <c r="AS112" s="89"/>
      <c r="AT112" s="388"/>
      <c r="AU112" s="388"/>
      <c r="AV112" s="388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2"/>
      <c r="BW112" s="192"/>
      <c r="BX112" s="192"/>
      <c r="BY112" s="192"/>
      <c r="BZ112" s="192"/>
      <c r="CA112" s="192"/>
      <c r="CB112" s="192"/>
      <c r="CC112" s="192"/>
      <c r="CD112" s="192"/>
      <c r="CE112" s="192"/>
      <c r="CF112" s="192"/>
      <c r="CG112" s="192"/>
      <c r="CH112" s="192"/>
      <c r="CI112" s="192"/>
      <c r="CJ112" s="192"/>
      <c r="CK112" s="192"/>
      <c r="CL112" s="192"/>
      <c r="CM112" s="192"/>
      <c r="CN112" s="192"/>
      <c r="CO112" s="192"/>
      <c r="CP112" s="192"/>
      <c r="CQ112" s="192"/>
      <c r="CR112" s="19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  <c r="DL112" s="192"/>
      <c r="DM112" s="192"/>
      <c r="DN112" s="192"/>
      <c r="DO112" s="192"/>
      <c r="DP112" s="192"/>
      <c r="DQ112" s="192"/>
      <c r="DR112" s="192"/>
      <c r="DS112" s="192"/>
      <c r="DT112" s="192"/>
      <c r="DU112" s="192"/>
      <c r="DV112" s="192"/>
      <c r="DW112" s="192"/>
      <c r="DX112" s="192"/>
      <c r="DY112" s="192"/>
      <c r="DZ112" s="192"/>
      <c r="EA112" s="192"/>
      <c r="EB112" s="192"/>
      <c r="EC112" s="192"/>
      <c r="ED112" s="192"/>
      <c r="EE112" s="192"/>
      <c r="EF112" s="192"/>
    </row>
    <row r="113" spans="1:136" s="73" customFormat="1" ht="24.75" customHeight="1" x14ac:dyDescent="0.25">
      <c r="A113" s="572">
        <v>42</v>
      </c>
      <c r="B113" s="573"/>
      <c r="C113" s="437"/>
      <c r="D113" s="574" t="s">
        <v>45</v>
      </c>
      <c r="E113" s="574"/>
      <c r="F113" s="574"/>
      <c r="G113" s="575"/>
      <c r="H113" s="75">
        <f>SUM(I113:S113)</f>
        <v>9800</v>
      </c>
      <c r="I113" s="77">
        <f t="shared" ref="I113:S113" si="533">SUM(I114:I116)</f>
        <v>0</v>
      </c>
      <c r="J113" s="61">
        <f t="shared" si="533"/>
        <v>0</v>
      </c>
      <c r="K113" s="79">
        <f t="shared" si="533"/>
        <v>0</v>
      </c>
      <c r="L113" s="301">
        <f t="shared" si="533"/>
        <v>0</v>
      </c>
      <c r="M113" s="95">
        <f t="shared" si="533"/>
        <v>0</v>
      </c>
      <c r="N113" s="78">
        <f t="shared" si="533"/>
        <v>0</v>
      </c>
      <c r="O113" s="78">
        <f t="shared" si="533"/>
        <v>0</v>
      </c>
      <c r="P113" s="78">
        <f t="shared" si="533"/>
        <v>0</v>
      </c>
      <c r="Q113" s="78">
        <f t="shared" si="533"/>
        <v>8000</v>
      </c>
      <c r="R113" s="78">
        <f t="shared" si="533"/>
        <v>1800</v>
      </c>
      <c r="S113" s="79">
        <f t="shared" si="533"/>
        <v>0</v>
      </c>
      <c r="T113" s="237">
        <f>SUM(U113:AE113)</f>
        <v>15147</v>
      </c>
      <c r="U113" s="77">
        <f t="shared" ref="U113:AE113" si="534">SUM(U114:U116)</f>
        <v>0</v>
      </c>
      <c r="V113" s="61">
        <f t="shared" si="534"/>
        <v>0</v>
      </c>
      <c r="W113" s="79">
        <f t="shared" si="534"/>
        <v>0</v>
      </c>
      <c r="X113" s="301">
        <f t="shared" si="534"/>
        <v>0</v>
      </c>
      <c r="Y113" s="95">
        <f t="shared" si="534"/>
        <v>0</v>
      </c>
      <c r="Z113" s="78">
        <f t="shared" si="534"/>
        <v>0</v>
      </c>
      <c r="AA113" s="78">
        <f t="shared" si="534"/>
        <v>0</v>
      </c>
      <c r="AB113" s="78">
        <f t="shared" si="534"/>
        <v>14747</v>
      </c>
      <c r="AC113" s="78">
        <f t="shared" si="534"/>
        <v>0</v>
      </c>
      <c r="AD113" s="78">
        <f t="shared" si="534"/>
        <v>400</v>
      </c>
      <c r="AE113" s="79">
        <f t="shared" si="534"/>
        <v>0</v>
      </c>
      <c r="AF113" s="262">
        <f>SUM(AG113:AQ113)</f>
        <v>24947</v>
      </c>
      <c r="AG113" s="315">
        <f t="shared" ref="AG113:AQ113" si="535">SUM(AG114:AG116)</f>
        <v>0</v>
      </c>
      <c r="AH113" s="263">
        <f t="shared" si="535"/>
        <v>0</v>
      </c>
      <c r="AI113" s="239">
        <f t="shared" si="535"/>
        <v>0</v>
      </c>
      <c r="AJ113" s="303">
        <f t="shared" si="535"/>
        <v>0</v>
      </c>
      <c r="AK113" s="240">
        <f t="shared" si="535"/>
        <v>0</v>
      </c>
      <c r="AL113" s="241">
        <f t="shared" si="535"/>
        <v>0</v>
      </c>
      <c r="AM113" s="241">
        <f t="shared" si="535"/>
        <v>0</v>
      </c>
      <c r="AN113" s="241">
        <f t="shared" si="535"/>
        <v>14747</v>
      </c>
      <c r="AO113" s="241">
        <f t="shared" si="535"/>
        <v>8000</v>
      </c>
      <c r="AP113" s="241">
        <f t="shared" si="535"/>
        <v>2200</v>
      </c>
      <c r="AQ113" s="239">
        <f t="shared" si="535"/>
        <v>0</v>
      </c>
      <c r="AR113" s="206"/>
      <c r="AS113" s="89"/>
      <c r="AT113" s="388"/>
      <c r="AU113" s="388"/>
      <c r="AV113" s="388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" x14ac:dyDescent="0.25">
      <c r="A114" s="230"/>
      <c r="B114" s="179"/>
      <c r="C114" s="179">
        <v>422</v>
      </c>
      <c r="D114" s="576" t="s">
        <v>11</v>
      </c>
      <c r="E114" s="576"/>
      <c r="F114" s="576"/>
      <c r="G114" s="577"/>
      <c r="H114" s="76">
        <f>SUM(I114:S114)</f>
        <v>4800</v>
      </c>
      <c r="I114" s="80"/>
      <c r="J114" s="94"/>
      <c r="K114" s="82"/>
      <c r="L114" s="302"/>
      <c r="M114" s="118"/>
      <c r="N114" s="81"/>
      <c r="O114" s="81"/>
      <c r="P114" s="81"/>
      <c r="Q114" s="81">
        <v>3000</v>
      </c>
      <c r="R114" s="81">
        <v>1800</v>
      </c>
      <c r="S114" s="82"/>
      <c r="T114" s="28">
        <f>SUM(U114:AE114)</f>
        <v>400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>
        <v>400</v>
      </c>
      <c r="AE114" s="82"/>
      <c r="AF114" s="109">
        <f>SUM(AG114:AQ114)</f>
        <v>5200</v>
      </c>
      <c r="AG114" s="29">
        <f t="shared" ref="AG114:AG116" si="536">I114+U114</f>
        <v>0</v>
      </c>
      <c r="AH114" s="92">
        <f t="shared" ref="AH114:AH116" si="537">J114+V114</f>
        <v>0</v>
      </c>
      <c r="AI114" s="31">
        <f t="shared" ref="AI114:AI116" si="538">K114+W114</f>
        <v>0</v>
      </c>
      <c r="AJ114" s="326">
        <f t="shared" ref="AJ114:AJ116" si="539">L114+X114</f>
        <v>0</v>
      </c>
      <c r="AK114" s="290">
        <f t="shared" ref="AK114:AK116" si="540">M114+Y114</f>
        <v>0</v>
      </c>
      <c r="AL114" s="30">
        <f t="shared" ref="AL114:AL116" si="541">N114+Z114</f>
        <v>0</v>
      </c>
      <c r="AM114" s="30">
        <f t="shared" ref="AM114:AM116" si="542">O114+AA114</f>
        <v>0</v>
      </c>
      <c r="AN114" s="30">
        <f t="shared" ref="AN114:AN116" si="543">P114+AB114</f>
        <v>0</v>
      </c>
      <c r="AO114" s="30">
        <f t="shared" ref="AO114:AO116" si="544">Q114+AC114</f>
        <v>3000</v>
      </c>
      <c r="AP114" s="30">
        <f t="shared" ref="AP114:AP116" si="545">R114+AD114</f>
        <v>2200</v>
      </c>
      <c r="AQ114" s="31">
        <f t="shared" ref="AQ114:AQ116" si="546">S114+AE114</f>
        <v>0</v>
      </c>
      <c r="AR114" s="206"/>
      <c r="AS114" s="89"/>
      <c r="AT114" s="388"/>
      <c r="AU114" s="388"/>
      <c r="AV114" s="3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" x14ac:dyDescent="0.25">
      <c r="A115" s="230"/>
      <c r="B115" s="179"/>
      <c r="C115" s="179">
        <v>423</v>
      </c>
      <c r="D115" s="576" t="s">
        <v>88</v>
      </c>
      <c r="E115" s="576"/>
      <c r="F115" s="576"/>
      <c r="G115" s="577"/>
      <c r="H115" s="76">
        <f>SUM(I115:S115)</f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>SUM(U115:AE115)</f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>SUM(AG115:AQ115)</f>
        <v>0</v>
      </c>
      <c r="AG115" s="29">
        <f t="shared" si="536"/>
        <v>0</v>
      </c>
      <c r="AH115" s="92">
        <f t="shared" si="537"/>
        <v>0</v>
      </c>
      <c r="AI115" s="31">
        <f t="shared" si="538"/>
        <v>0</v>
      </c>
      <c r="AJ115" s="326">
        <f t="shared" si="539"/>
        <v>0</v>
      </c>
      <c r="AK115" s="290">
        <f t="shared" si="540"/>
        <v>0</v>
      </c>
      <c r="AL115" s="30">
        <f t="shared" si="541"/>
        <v>0</v>
      </c>
      <c r="AM115" s="30">
        <f t="shared" si="542"/>
        <v>0</v>
      </c>
      <c r="AN115" s="30">
        <f t="shared" si="543"/>
        <v>0</v>
      </c>
      <c r="AO115" s="30">
        <f t="shared" si="544"/>
        <v>0</v>
      </c>
      <c r="AP115" s="30">
        <f t="shared" si="545"/>
        <v>0</v>
      </c>
      <c r="AQ115" s="31">
        <f t="shared" si="546"/>
        <v>0</v>
      </c>
      <c r="AR115" s="206"/>
      <c r="AS115" s="89"/>
      <c r="AT115" s="388"/>
      <c r="AU115" s="388"/>
      <c r="AV115" s="3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26.25" customHeight="1" x14ac:dyDescent="0.25">
      <c r="A116" s="225"/>
      <c r="B116" s="279"/>
      <c r="C116" s="279">
        <v>424</v>
      </c>
      <c r="D116" s="576" t="s">
        <v>46</v>
      </c>
      <c r="E116" s="576"/>
      <c r="F116" s="576"/>
      <c r="G116" s="577"/>
      <c r="H116" s="76">
        <f t="shared" ref="H116:H119" si="547">SUM(I116:S116)</f>
        <v>5000</v>
      </c>
      <c r="I116" s="80"/>
      <c r="J116" s="94"/>
      <c r="K116" s="82"/>
      <c r="L116" s="302"/>
      <c r="M116" s="118"/>
      <c r="N116" s="81"/>
      <c r="O116" s="81"/>
      <c r="P116" s="81"/>
      <c r="Q116" s="81">
        <v>5000</v>
      </c>
      <c r="R116" s="81"/>
      <c r="S116" s="82"/>
      <c r="T116" s="28">
        <f t="shared" ref="T116:T119" si="548">SUM(U116:AE116)</f>
        <v>14747</v>
      </c>
      <c r="U116" s="80"/>
      <c r="V116" s="94"/>
      <c r="W116" s="82"/>
      <c r="X116" s="302"/>
      <c r="Y116" s="118"/>
      <c r="Z116" s="81"/>
      <c r="AA116" s="81"/>
      <c r="AB116" s="81">
        <f>9560+5187</f>
        <v>14747</v>
      </c>
      <c r="AC116" s="81"/>
      <c r="AD116" s="81"/>
      <c r="AE116" s="82"/>
      <c r="AF116" s="109">
        <f t="shared" ref="AF116:AF119" si="549">SUM(AG116:AQ116)</f>
        <v>19747</v>
      </c>
      <c r="AG116" s="29">
        <f t="shared" si="536"/>
        <v>0</v>
      </c>
      <c r="AH116" s="92">
        <f t="shared" si="537"/>
        <v>0</v>
      </c>
      <c r="AI116" s="31">
        <f t="shared" si="538"/>
        <v>0</v>
      </c>
      <c r="AJ116" s="326">
        <f t="shared" si="539"/>
        <v>0</v>
      </c>
      <c r="AK116" s="290">
        <f t="shared" si="540"/>
        <v>0</v>
      </c>
      <c r="AL116" s="30">
        <f t="shared" si="541"/>
        <v>0</v>
      </c>
      <c r="AM116" s="30">
        <f t="shared" si="542"/>
        <v>0</v>
      </c>
      <c r="AN116" s="30">
        <f t="shared" si="543"/>
        <v>14747</v>
      </c>
      <c r="AO116" s="30">
        <f t="shared" si="544"/>
        <v>5000</v>
      </c>
      <c r="AP116" s="30">
        <f t="shared" si="545"/>
        <v>0</v>
      </c>
      <c r="AQ116" s="31">
        <f t="shared" si="54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89" customFormat="1" ht="26.25" customHeight="1" x14ac:dyDescent="0.25">
      <c r="A117" s="549">
        <v>45</v>
      </c>
      <c r="B117" s="550"/>
      <c r="C117" s="431"/>
      <c r="D117" s="547" t="s">
        <v>85</v>
      </c>
      <c r="E117" s="547"/>
      <c r="F117" s="547"/>
      <c r="G117" s="547"/>
      <c r="H117" s="237">
        <f t="shared" si="547"/>
        <v>0</v>
      </c>
      <c r="I117" s="315">
        <f>I118+I119</f>
        <v>0</v>
      </c>
      <c r="J117" s="263">
        <f>J118+J119</f>
        <v>0</v>
      </c>
      <c r="K117" s="239">
        <f t="shared" ref="K117:S117" si="550">K118+K119</f>
        <v>0</v>
      </c>
      <c r="L117" s="303">
        <f t="shared" si="550"/>
        <v>0</v>
      </c>
      <c r="M117" s="240">
        <f t="shared" si="550"/>
        <v>0</v>
      </c>
      <c r="N117" s="241">
        <f t="shared" si="550"/>
        <v>0</v>
      </c>
      <c r="O117" s="241">
        <f t="shared" ref="O117" si="551">O118+O119</f>
        <v>0</v>
      </c>
      <c r="P117" s="241">
        <f t="shared" si="550"/>
        <v>0</v>
      </c>
      <c r="Q117" s="241">
        <f t="shared" si="550"/>
        <v>0</v>
      </c>
      <c r="R117" s="241">
        <f t="shared" si="550"/>
        <v>0</v>
      </c>
      <c r="S117" s="242">
        <f t="shared" si="550"/>
        <v>0</v>
      </c>
      <c r="T117" s="237">
        <f t="shared" si="548"/>
        <v>0</v>
      </c>
      <c r="U117" s="263">
        <f>U118+U119</f>
        <v>0</v>
      </c>
      <c r="V117" s="241">
        <f>V118+V119</f>
        <v>0</v>
      </c>
      <c r="W117" s="239">
        <f t="shared" ref="W117:AE117" si="552">W118+W119</f>
        <v>0</v>
      </c>
      <c r="X117" s="303">
        <f t="shared" si="552"/>
        <v>0</v>
      </c>
      <c r="Y117" s="240">
        <f t="shared" si="552"/>
        <v>0</v>
      </c>
      <c r="Z117" s="241">
        <f t="shared" si="552"/>
        <v>0</v>
      </c>
      <c r="AA117" s="241">
        <f t="shared" ref="AA117" si="553">AA118+AA119</f>
        <v>0</v>
      </c>
      <c r="AB117" s="241">
        <f t="shared" si="552"/>
        <v>0</v>
      </c>
      <c r="AC117" s="241">
        <f t="shared" si="552"/>
        <v>0</v>
      </c>
      <c r="AD117" s="241">
        <f t="shared" si="552"/>
        <v>0</v>
      </c>
      <c r="AE117" s="242">
        <f t="shared" si="552"/>
        <v>0</v>
      </c>
      <c r="AF117" s="262">
        <f t="shared" si="549"/>
        <v>0</v>
      </c>
      <c r="AG117" s="238">
        <f>AG118+AG119</f>
        <v>0</v>
      </c>
      <c r="AH117" s="241">
        <f>AH118+AH119</f>
        <v>0</v>
      </c>
      <c r="AI117" s="239">
        <f t="shared" ref="AI117:AQ117" si="554">AI118+AI119</f>
        <v>0</v>
      </c>
      <c r="AJ117" s="303">
        <f t="shared" si="554"/>
        <v>0</v>
      </c>
      <c r="AK117" s="240">
        <f t="shared" si="554"/>
        <v>0</v>
      </c>
      <c r="AL117" s="241">
        <f t="shared" si="554"/>
        <v>0</v>
      </c>
      <c r="AM117" s="241">
        <f t="shared" ref="AM117" si="555">AM118+AM119</f>
        <v>0</v>
      </c>
      <c r="AN117" s="241">
        <f t="shared" si="554"/>
        <v>0</v>
      </c>
      <c r="AO117" s="241">
        <f t="shared" si="554"/>
        <v>0</v>
      </c>
      <c r="AP117" s="241">
        <f t="shared" si="554"/>
        <v>0</v>
      </c>
      <c r="AQ117" s="242">
        <f t="shared" si="554"/>
        <v>0</v>
      </c>
      <c r="AR117" s="206"/>
      <c r="AT117" s="388"/>
      <c r="AU117" s="388"/>
      <c r="AV117" s="388"/>
    </row>
    <row r="118" spans="1:136" s="72" customFormat="1" ht="15" x14ac:dyDescent="0.25">
      <c r="A118" s="230"/>
      <c r="B118" s="179"/>
      <c r="C118" s="179">
        <v>451</v>
      </c>
      <c r="D118" s="576" t="s">
        <v>86</v>
      </c>
      <c r="E118" s="576"/>
      <c r="F118" s="576"/>
      <c r="G118" s="576"/>
      <c r="H118" s="76">
        <f t="shared" si="547"/>
        <v>0</v>
      </c>
      <c r="I118" s="80"/>
      <c r="J118" s="94"/>
      <c r="K118" s="82"/>
      <c r="L118" s="302"/>
      <c r="M118" s="118"/>
      <c r="N118" s="81"/>
      <c r="O118" s="81"/>
      <c r="P118" s="81"/>
      <c r="Q118" s="81"/>
      <c r="R118" s="81"/>
      <c r="S118" s="182"/>
      <c r="T118" s="28">
        <f t="shared" si="548"/>
        <v>0</v>
      </c>
      <c r="U118" s="94"/>
      <c r="V118" s="81"/>
      <c r="W118" s="82"/>
      <c r="X118" s="302"/>
      <c r="Y118" s="118"/>
      <c r="Z118" s="81"/>
      <c r="AA118" s="81"/>
      <c r="AB118" s="81"/>
      <c r="AC118" s="81"/>
      <c r="AD118" s="81"/>
      <c r="AE118" s="182"/>
      <c r="AF118" s="109">
        <f t="shared" si="549"/>
        <v>0</v>
      </c>
      <c r="AG118" s="474">
        <f t="shared" ref="AG118:AG119" si="556">I118+U118</f>
        <v>0</v>
      </c>
      <c r="AH118" s="30">
        <f t="shared" ref="AH118:AH119" si="557">J118+V118</f>
        <v>0</v>
      </c>
      <c r="AI118" s="31">
        <f t="shared" ref="AI118:AI119" si="558">K118+W118</f>
        <v>0</v>
      </c>
      <c r="AJ118" s="326">
        <f t="shared" ref="AJ118:AJ119" si="559">L118+X118</f>
        <v>0</v>
      </c>
      <c r="AK118" s="290">
        <f t="shared" ref="AK118:AK119" si="560">M118+Y118</f>
        <v>0</v>
      </c>
      <c r="AL118" s="30">
        <f t="shared" ref="AL118:AL119" si="561">N118+Z118</f>
        <v>0</v>
      </c>
      <c r="AM118" s="30">
        <f t="shared" ref="AM118:AM119" si="562">O118+AA118</f>
        <v>0</v>
      </c>
      <c r="AN118" s="30">
        <f t="shared" ref="AN118:AN119" si="563">P118+AB118</f>
        <v>0</v>
      </c>
      <c r="AO118" s="30">
        <f t="shared" ref="AO118:AO119" si="564">Q118+AC118</f>
        <v>0</v>
      </c>
      <c r="AP118" s="30">
        <f t="shared" ref="AP118:AP119" si="565">R118+AD118</f>
        <v>0</v>
      </c>
      <c r="AQ118" s="125">
        <f t="shared" ref="AQ118:AQ119" si="566">S118+AE118</f>
        <v>0</v>
      </c>
      <c r="AR118" s="206"/>
      <c r="AS118" s="89"/>
      <c r="AT118" s="388"/>
      <c r="AU118" s="388"/>
      <c r="AV118" s="388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5" x14ac:dyDescent="0.25">
      <c r="A119" s="230"/>
      <c r="B119" s="179"/>
      <c r="C119" s="179">
        <v>452</v>
      </c>
      <c r="D119" s="576" t="s">
        <v>90</v>
      </c>
      <c r="E119" s="576"/>
      <c r="F119" s="576"/>
      <c r="G119" s="576"/>
      <c r="H119" s="76">
        <f t="shared" si="547"/>
        <v>0</v>
      </c>
      <c r="I119" s="80"/>
      <c r="J119" s="94"/>
      <c r="K119" s="82"/>
      <c r="L119" s="302"/>
      <c r="M119" s="118"/>
      <c r="N119" s="81"/>
      <c r="O119" s="81"/>
      <c r="P119" s="81"/>
      <c r="Q119" s="81"/>
      <c r="R119" s="81"/>
      <c r="S119" s="182"/>
      <c r="T119" s="28">
        <f t="shared" si="548"/>
        <v>0</v>
      </c>
      <c r="U119" s="94"/>
      <c r="V119" s="81"/>
      <c r="W119" s="82"/>
      <c r="X119" s="302"/>
      <c r="Y119" s="118"/>
      <c r="Z119" s="81"/>
      <c r="AA119" s="81"/>
      <c r="AB119" s="81"/>
      <c r="AC119" s="81"/>
      <c r="AD119" s="81"/>
      <c r="AE119" s="182"/>
      <c r="AF119" s="109">
        <f t="shared" si="549"/>
        <v>0</v>
      </c>
      <c r="AG119" s="474">
        <f t="shared" si="556"/>
        <v>0</v>
      </c>
      <c r="AH119" s="30">
        <f t="shared" si="557"/>
        <v>0</v>
      </c>
      <c r="AI119" s="31">
        <f t="shared" si="558"/>
        <v>0</v>
      </c>
      <c r="AJ119" s="326">
        <f t="shared" si="559"/>
        <v>0</v>
      </c>
      <c r="AK119" s="290">
        <f t="shared" si="560"/>
        <v>0</v>
      </c>
      <c r="AL119" s="30">
        <f t="shared" si="561"/>
        <v>0</v>
      </c>
      <c r="AM119" s="30">
        <f t="shared" si="562"/>
        <v>0</v>
      </c>
      <c r="AN119" s="30">
        <f t="shared" si="563"/>
        <v>0</v>
      </c>
      <c r="AO119" s="30">
        <f t="shared" si="564"/>
        <v>0</v>
      </c>
      <c r="AP119" s="30">
        <f t="shared" si="565"/>
        <v>0</v>
      </c>
      <c r="AQ119" s="125">
        <f t="shared" si="566"/>
        <v>0</v>
      </c>
      <c r="AR119" s="206"/>
      <c r="AS119" s="89"/>
      <c r="AT119" s="388"/>
      <c r="AU119" s="388"/>
      <c r="AV119" s="388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272" customFormat="1" ht="12.75" customHeight="1" x14ac:dyDescent="0.25">
      <c r="A120" s="270"/>
      <c r="B120" s="271"/>
      <c r="D120" s="273"/>
      <c r="E120" s="273"/>
      <c r="F120" s="273"/>
      <c r="G120" s="273"/>
      <c r="I120" s="599" t="s">
        <v>123</v>
      </c>
      <c r="J120" s="599"/>
      <c r="K120" s="599"/>
      <c r="L120" s="599"/>
      <c r="M120" s="599"/>
      <c r="N120" s="599"/>
      <c r="O120" s="599"/>
      <c r="P120" s="599"/>
      <c r="Q120" s="599"/>
      <c r="R120" s="599"/>
      <c r="S120" s="599"/>
      <c r="T120" s="391"/>
      <c r="U120" s="599" t="s">
        <v>123</v>
      </c>
      <c r="V120" s="599"/>
      <c r="W120" s="599"/>
      <c r="X120" s="599"/>
      <c r="Y120" s="599"/>
      <c r="Z120" s="599"/>
      <c r="AA120" s="599"/>
      <c r="AB120" s="599"/>
      <c r="AC120" s="599"/>
      <c r="AD120" s="599"/>
      <c r="AE120" s="599"/>
      <c r="AF120" s="276"/>
      <c r="AG120" s="601" t="s">
        <v>123</v>
      </c>
      <c r="AH120" s="601"/>
      <c r="AI120" s="601"/>
      <c r="AJ120" s="601"/>
      <c r="AK120" s="601"/>
      <c r="AL120" s="601"/>
      <c r="AM120" s="601"/>
      <c r="AN120" s="601"/>
      <c r="AO120" s="601"/>
      <c r="AP120" s="601"/>
      <c r="AQ120" s="602"/>
      <c r="AR120" s="274"/>
      <c r="AS120" s="309"/>
      <c r="AT120" s="309"/>
      <c r="AU120" s="309"/>
      <c r="AV120" s="309"/>
      <c r="AW120" s="276"/>
      <c r="AX120" s="276"/>
      <c r="AY120" s="276"/>
      <c r="AZ120" s="276"/>
      <c r="BA120" s="275"/>
      <c r="BB120" s="275"/>
      <c r="BC120" s="275"/>
      <c r="BD120" s="275"/>
      <c r="BE120" s="275"/>
      <c r="BF120" s="275"/>
      <c r="BG120" s="275"/>
      <c r="BH120" s="275"/>
      <c r="BI120" s="275"/>
      <c r="BJ120" s="275"/>
      <c r="BK120" s="275"/>
      <c r="BL120" s="275"/>
      <c r="BM120" s="275"/>
      <c r="BN120" s="275"/>
      <c r="BO120" s="275"/>
      <c r="BP120" s="276"/>
      <c r="BQ120" s="276"/>
      <c r="BR120" s="276"/>
      <c r="BS120" s="276"/>
      <c r="BT120" s="276"/>
      <c r="BU120" s="276"/>
      <c r="BV120" s="276"/>
      <c r="BW120" s="276"/>
      <c r="BX120" s="276"/>
      <c r="BY120" s="276"/>
      <c r="BZ120" s="276"/>
      <c r="CA120" s="276"/>
      <c r="CB120" s="276"/>
      <c r="CC120" s="276"/>
      <c r="CD120" s="276"/>
      <c r="CE120" s="276"/>
      <c r="CF120" s="276"/>
      <c r="CG120" s="276"/>
      <c r="CH120" s="276"/>
      <c r="CI120" s="276"/>
      <c r="CJ120" s="276"/>
      <c r="CK120" s="276"/>
      <c r="CL120" s="276"/>
      <c r="CM120" s="276"/>
      <c r="CN120" s="276"/>
      <c r="CO120" s="276"/>
      <c r="CP120" s="276"/>
      <c r="CQ120" s="276"/>
      <c r="CR120" s="276"/>
      <c r="CS120" s="276"/>
      <c r="CT120" s="276"/>
      <c r="CU120" s="276"/>
      <c r="CV120" s="276"/>
      <c r="CW120" s="276"/>
      <c r="CX120" s="276"/>
      <c r="CY120" s="276"/>
      <c r="CZ120" s="276"/>
      <c r="DA120" s="276"/>
      <c r="DB120" s="276"/>
      <c r="DC120" s="276"/>
      <c r="DD120" s="276"/>
      <c r="DE120" s="276"/>
      <c r="DF120" s="276"/>
      <c r="DG120" s="276"/>
      <c r="DH120" s="276"/>
      <c r="DI120" s="276"/>
      <c r="DJ120" s="276"/>
      <c r="DK120" s="276"/>
      <c r="DL120" s="276"/>
      <c r="DM120" s="276"/>
      <c r="DN120" s="276"/>
      <c r="DO120" s="276"/>
      <c r="DP120" s="276"/>
      <c r="DQ120" s="276"/>
      <c r="DR120" s="276"/>
      <c r="DS120" s="276"/>
      <c r="DT120" s="276"/>
      <c r="DU120" s="276"/>
      <c r="DV120" s="276"/>
      <c r="DW120" s="276"/>
      <c r="DX120" s="276"/>
      <c r="DY120" s="276"/>
      <c r="DZ120" s="276"/>
      <c r="EA120" s="276"/>
      <c r="EB120" s="276"/>
      <c r="EC120" s="276"/>
      <c r="ED120" s="276"/>
      <c r="EE120" s="276"/>
      <c r="EF120" s="276"/>
    </row>
    <row r="121" spans="1:136" s="72" customFormat="1" ht="10.5" customHeight="1" x14ac:dyDescent="0.25">
      <c r="A121" s="225"/>
      <c r="B121" s="210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33"/>
      <c r="AR121" s="206"/>
      <c r="AS121" s="650"/>
      <c r="AT121" s="650"/>
      <c r="AU121" s="650"/>
      <c r="AV121" s="650"/>
      <c r="AW121" s="89"/>
      <c r="AX121" s="89"/>
      <c r="AY121" s="89"/>
      <c r="AZ121" s="89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4" customFormat="1" ht="25.9" customHeight="1" x14ac:dyDescent="0.25">
      <c r="A122" s="589" t="s">
        <v>65</v>
      </c>
      <c r="B122" s="590"/>
      <c r="C122" s="590"/>
      <c r="D122" s="580" t="s">
        <v>122</v>
      </c>
      <c r="E122" s="580"/>
      <c r="F122" s="580"/>
      <c r="G122" s="581"/>
      <c r="H122" s="83">
        <f>SUM(I122:S122)</f>
        <v>0</v>
      </c>
      <c r="I122" s="84">
        <f>I123</f>
        <v>0</v>
      </c>
      <c r="J122" s="285">
        <f>J123</f>
        <v>0</v>
      </c>
      <c r="K122" s="86">
        <f t="shared" ref="K122:AQ122" si="567">K123</f>
        <v>0</v>
      </c>
      <c r="L122" s="300">
        <f t="shared" si="567"/>
        <v>0</v>
      </c>
      <c r="M122" s="120">
        <f t="shared" si="567"/>
        <v>0</v>
      </c>
      <c r="N122" s="85">
        <f t="shared" si="567"/>
        <v>0</v>
      </c>
      <c r="O122" s="85">
        <f t="shared" si="567"/>
        <v>0</v>
      </c>
      <c r="P122" s="85">
        <f t="shared" si="567"/>
        <v>0</v>
      </c>
      <c r="Q122" s="85">
        <f t="shared" si="567"/>
        <v>0</v>
      </c>
      <c r="R122" s="85">
        <f t="shared" si="567"/>
        <v>0</v>
      </c>
      <c r="S122" s="86">
        <f t="shared" si="567"/>
        <v>0</v>
      </c>
      <c r="T122" s="245">
        <f>SUM(U122:AE122)</f>
        <v>0</v>
      </c>
      <c r="U122" s="84">
        <f>U123</f>
        <v>0</v>
      </c>
      <c r="V122" s="285">
        <f>V123</f>
        <v>0</v>
      </c>
      <c r="W122" s="86">
        <f t="shared" si="567"/>
        <v>0</v>
      </c>
      <c r="X122" s="300">
        <f t="shared" si="567"/>
        <v>0</v>
      </c>
      <c r="Y122" s="120">
        <f t="shared" si="567"/>
        <v>0</v>
      </c>
      <c r="Z122" s="85">
        <f t="shared" si="567"/>
        <v>0</v>
      </c>
      <c r="AA122" s="85">
        <f t="shared" si="567"/>
        <v>0</v>
      </c>
      <c r="AB122" s="85">
        <f t="shared" si="567"/>
        <v>0</v>
      </c>
      <c r="AC122" s="85">
        <f t="shared" si="567"/>
        <v>0</v>
      </c>
      <c r="AD122" s="85">
        <f t="shared" si="567"/>
        <v>0</v>
      </c>
      <c r="AE122" s="86">
        <f t="shared" si="567"/>
        <v>0</v>
      </c>
      <c r="AF122" s="261">
        <f>SUM(AG122:AQ122)</f>
        <v>0</v>
      </c>
      <c r="AG122" s="468">
        <f>AG123</f>
        <v>0</v>
      </c>
      <c r="AH122" s="469">
        <f>AH123</f>
        <v>0</v>
      </c>
      <c r="AI122" s="470">
        <f t="shared" si="567"/>
        <v>0</v>
      </c>
      <c r="AJ122" s="471">
        <f t="shared" si="567"/>
        <v>0</v>
      </c>
      <c r="AK122" s="472">
        <f t="shared" si="567"/>
        <v>0</v>
      </c>
      <c r="AL122" s="473">
        <f t="shared" si="567"/>
        <v>0</v>
      </c>
      <c r="AM122" s="473">
        <f t="shared" si="567"/>
        <v>0</v>
      </c>
      <c r="AN122" s="473">
        <f t="shared" si="567"/>
        <v>0</v>
      </c>
      <c r="AO122" s="473">
        <f t="shared" si="567"/>
        <v>0</v>
      </c>
      <c r="AP122" s="473">
        <f t="shared" si="567"/>
        <v>0</v>
      </c>
      <c r="AQ122" s="470">
        <f t="shared" si="567"/>
        <v>0</v>
      </c>
      <c r="AR122" s="206"/>
      <c r="AS122" s="190"/>
      <c r="AT122" s="448"/>
      <c r="AU122" s="448"/>
      <c r="AV122" s="448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4" customFormat="1" ht="15.75" customHeight="1" x14ac:dyDescent="0.25">
      <c r="A123" s="436">
        <v>3</v>
      </c>
      <c r="B123" s="68"/>
      <c r="C123" s="90"/>
      <c r="D123" s="574" t="s">
        <v>16</v>
      </c>
      <c r="E123" s="574"/>
      <c r="F123" s="574"/>
      <c r="G123" s="575"/>
      <c r="H123" s="75">
        <f t="shared" ref="H123:H130" si="568">SUM(I123:S123)</f>
        <v>0</v>
      </c>
      <c r="I123" s="77">
        <f>I124+I128</f>
        <v>0</v>
      </c>
      <c r="J123" s="61">
        <f>J124+J128</f>
        <v>0</v>
      </c>
      <c r="K123" s="79">
        <f t="shared" ref="K123:S123" si="569">K124+K128</f>
        <v>0</v>
      </c>
      <c r="L123" s="301">
        <f t="shared" si="569"/>
        <v>0</v>
      </c>
      <c r="M123" s="95">
        <f t="shared" si="569"/>
        <v>0</v>
      </c>
      <c r="N123" s="78">
        <f t="shared" si="569"/>
        <v>0</v>
      </c>
      <c r="O123" s="78">
        <f t="shared" ref="O123" si="570">O124+O128</f>
        <v>0</v>
      </c>
      <c r="P123" s="78">
        <f t="shared" si="569"/>
        <v>0</v>
      </c>
      <c r="Q123" s="78">
        <f t="shared" si="569"/>
        <v>0</v>
      </c>
      <c r="R123" s="78">
        <f t="shared" si="569"/>
        <v>0</v>
      </c>
      <c r="S123" s="79">
        <f t="shared" si="569"/>
        <v>0</v>
      </c>
      <c r="T123" s="237">
        <f t="shared" ref="T123:T130" si="571">SUM(U123:AE123)</f>
        <v>0</v>
      </c>
      <c r="U123" s="77">
        <f>U124+U128</f>
        <v>0</v>
      </c>
      <c r="V123" s="61">
        <f>V124+V128</f>
        <v>0</v>
      </c>
      <c r="W123" s="79">
        <f t="shared" ref="W123:AE123" si="572">W124+W128</f>
        <v>0</v>
      </c>
      <c r="X123" s="301">
        <f t="shared" si="572"/>
        <v>0</v>
      </c>
      <c r="Y123" s="95">
        <f t="shared" si="572"/>
        <v>0</v>
      </c>
      <c r="Z123" s="78">
        <f t="shared" si="572"/>
        <v>0</v>
      </c>
      <c r="AA123" s="78">
        <f t="shared" ref="AA123" si="573">AA124+AA128</f>
        <v>0</v>
      </c>
      <c r="AB123" s="78">
        <f t="shared" si="572"/>
        <v>0</v>
      </c>
      <c r="AC123" s="78">
        <f t="shared" si="572"/>
        <v>0</v>
      </c>
      <c r="AD123" s="78">
        <f t="shared" si="572"/>
        <v>0</v>
      </c>
      <c r="AE123" s="79">
        <f t="shared" si="572"/>
        <v>0</v>
      </c>
      <c r="AF123" s="262">
        <f t="shared" ref="AF123:AF130" si="574">SUM(AG123:AQ123)</f>
        <v>0</v>
      </c>
      <c r="AG123" s="315">
        <f>AG124+AG128</f>
        <v>0</v>
      </c>
      <c r="AH123" s="263">
        <f>AH124+AH128</f>
        <v>0</v>
      </c>
      <c r="AI123" s="239">
        <f t="shared" ref="AI123:AQ123" si="575">AI124+AI128</f>
        <v>0</v>
      </c>
      <c r="AJ123" s="303">
        <f t="shared" si="575"/>
        <v>0</v>
      </c>
      <c r="AK123" s="240">
        <f t="shared" si="575"/>
        <v>0</v>
      </c>
      <c r="AL123" s="241">
        <f t="shared" si="575"/>
        <v>0</v>
      </c>
      <c r="AM123" s="241">
        <f t="shared" ref="AM123" si="576">AM124+AM128</f>
        <v>0</v>
      </c>
      <c r="AN123" s="241">
        <f t="shared" si="575"/>
        <v>0</v>
      </c>
      <c r="AO123" s="241">
        <f t="shared" si="575"/>
        <v>0</v>
      </c>
      <c r="AP123" s="241">
        <f t="shared" si="575"/>
        <v>0</v>
      </c>
      <c r="AQ123" s="239">
        <f t="shared" si="575"/>
        <v>0</v>
      </c>
      <c r="AR123" s="206"/>
      <c r="AS123" s="89"/>
      <c r="AT123" s="388"/>
      <c r="AU123" s="388"/>
      <c r="AV123" s="388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2"/>
      <c r="CC123" s="192"/>
      <c r="CD123" s="192"/>
      <c r="CE123" s="192"/>
      <c r="CF123" s="192"/>
      <c r="CG123" s="192"/>
      <c r="CH123" s="192"/>
      <c r="CI123" s="192"/>
      <c r="CJ123" s="192"/>
      <c r="CK123" s="192"/>
      <c r="CL123" s="192"/>
      <c r="CM123" s="192"/>
      <c r="CN123" s="192"/>
      <c r="CO123" s="192"/>
      <c r="CP123" s="192"/>
      <c r="CQ123" s="192"/>
      <c r="CR123" s="192"/>
      <c r="CS123" s="192"/>
      <c r="CT123" s="192"/>
      <c r="CU123" s="192"/>
      <c r="CV123" s="192"/>
      <c r="CW123" s="192"/>
      <c r="CX123" s="192"/>
      <c r="CY123" s="192"/>
      <c r="CZ123" s="192"/>
      <c r="DA123" s="192"/>
      <c r="DB123" s="192"/>
      <c r="DC123" s="192"/>
      <c r="DD123" s="192"/>
      <c r="DE123" s="192"/>
      <c r="DF123" s="192"/>
      <c r="DG123" s="192"/>
      <c r="DH123" s="192"/>
      <c r="DI123" s="192"/>
      <c r="DJ123" s="192"/>
      <c r="DK123" s="192"/>
      <c r="DL123" s="192"/>
      <c r="DM123" s="192"/>
      <c r="DN123" s="192"/>
      <c r="DO123" s="192"/>
      <c r="DP123" s="192"/>
      <c r="DQ123" s="192"/>
      <c r="DR123" s="192"/>
      <c r="DS123" s="192"/>
      <c r="DT123" s="192"/>
      <c r="DU123" s="192"/>
      <c r="DV123" s="192"/>
      <c r="DW123" s="192"/>
      <c r="DX123" s="192"/>
      <c r="DY123" s="192"/>
      <c r="DZ123" s="192"/>
      <c r="EA123" s="192"/>
      <c r="EB123" s="192"/>
      <c r="EC123" s="192"/>
      <c r="ED123" s="192"/>
      <c r="EE123" s="192"/>
      <c r="EF123" s="192"/>
    </row>
    <row r="124" spans="1:136" s="73" customFormat="1" ht="15.75" customHeight="1" x14ac:dyDescent="0.25">
      <c r="A124" s="572">
        <v>31</v>
      </c>
      <c r="B124" s="573"/>
      <c r="C124" s="90"/>
      <c r="D124" s="574" t="s">
        <v>0</v>
      </c>
      <c r="E124" s="574"/>
      <c r="F124" s="574"/>
      <c r="G124" s="575"/>
      <c r="H124" s="75">
        <f t="shared" si="568"/>
        <v>0</v>
      </c>
      <c r="I124" s="96">
        <f>SUM(I125:I127)</f>
        <v>0</v>
      </c>
      <c r="J124" s="61">
        <f>SUM(J125:J127)</f>
        <v>0</v>
      </c>
      <c r="K124" s="79">
        <f t="shared" ref="K124:S124" si="577">SUM(K125:K127)</f>
        <v>0</v>
      </c>
      <c r="L124" s="301">
        <f t="shared" si="577"/>
        <v>0</v>
      </c>
      <c r="M124" s="95">
        <f t="shared" si="577"/>
        <v>0</v>
      </c>
      <c r="N124" s="78">
        <f t="shared" si="577"/>
        <v>0</v>
      </c>
      <c r="O124" s="78">
        <f t="shared" ref="O124" si="578">SUM(O125:O127)</f>
        <v>0</v>
      </c>
      <c r="P124" s="78">
        <f t="shared" si="577"/>
        <v>0</v>
      </c>
      <c r="Q124" s="78">
        <f t="shared" si="577"/>
        <v>0</v>
      </c>
      <c r="R124" s="78">
        <f t="shared" si="577"/>
        <v>0</v>
      </c>
      <c r="S124" s="229">
        <f t="shared" si="577"/>
        <v>0</v>
      </c>
      <c r="T124" s="248">
        <f t="shared" si="571"/>
        <v>0</v>
      </c>
      <c r="U124" s="96">
        <f>SUM(U125:U127)</f>
        <v>0</v>
      </c>
      <c r="V124" s="78">
        <f>SUM(V125:V127)</f>
        <v>0</v>
      </c>
      <c r="W124" s="79">
        <f t="shared" ref="W124:AE124" si="579">SUM(W125:W127)</f>
        <v>0</v>
      </c>
      <c r="X124" s="301">
        <f t="shared" si="579"/>
        <v>0</v>
      </c>
      <c r="Y124" s="95">
        <f t="shared" si="579"/>
        <v>0</v>
      </c>
      <c r="Z124" s="78">
        <f t="shared" si="579"/>
        <v>0</v>
      </c>
      <c r="AA124" s="78">
        <f t="shared" ref="AA124" si="580">SUM(AA125:AA127)</f>
        <v>0</v>
      </c>
      <c r="AB124" s="78">
        <f t="shared" si="579"/>
        <v>0</v>
      </c>
      <c r="AC124" s="78">
        <f t="shared" si="579"/>
        <v>0</v>
      </c>
      <c r="AD124" s="78">
        <f t="shared" si="579"/>
        <v>0</v>
      </c>
      <c r="AE124" s="229">
        <f t="shared" si="579"/>
        <v>0</v>
      </c>
      <c r="AF124" s="262">
        <f t="shared" si="574"/>
        <v>0</v>
      </c>
      <c r="AG124" s="238">
        <f>SUM(AG125:AG127)</f>
        <v>0</v>
      </c>
      <c r="AH124" s="241">
        <f>SUM(AH125:AH127)</f>
        <v>0</v>
      </c>
      <c r="AI124" s="239">
        <f t="shared" ref="AI124:AQ124" si="581">SUM(AI125:AI127)</f>
        <v>0</v>
      </c>
      <c r="AJ124" s="303">
        <f t="shared" si="581"/>
        <v>0</v>
      </c>
      <c r="AK124" s="240">
        <f t="shared" si="581"/>
        <v>0</v>
      </c>
      <c r="AL124" s="241">
        <f t="shared" si="581"/>
        <v>0</v>
      </c>
      <c r="AM124" s="241">
        <f t="shared" ref="AM124" si="582">SUM(AM125:AM127)</f>
        <v>0</v>
      </c>
      <c r="AN124" s="241">
        <f t="shared" si="581"/>
        <v>0</v>
      </c>
      <c r="AO124" s="241">
        <f t="shared" si="581"/>
        <v>0</v>
      </c>
      <c r="AP124" s="241">
        <f t="shared" si="581"/>
        <v>0</v>
      </c>
      <c r="AQ124" s="242">
        <f t="shared" si="581"/>
        <v>0</v>
      </c>
      <c r="AR124" s="206"/>
      <c r="AS124" s="89"/>
      <c r="AT124" s="388"/>
      <c r="AU124" s="388"/>
      <c r="AV124" s="388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</row>
    <row r="125" spans="1:136" s="72" customFormat="1" ht="15.75" customHeight="1" x14ac:dyDescent="0.25">
      <c r="A125" s="230"/>
      <c r="B125" s="179"/>
      <c r="C125" s="179">
        <v>311</v>
      </c>
      <c r="D125" s="576" t="s">
        <v>1</v>
      </c>
      <c r="E125" s="576"/>
      <c r="F125" s="576"/>
      <c r="G125" s="576"/>
      <c r="H125" s="76">
        <f t="shared" si="568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571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574"/>
        <v>0</v>
      </c>
      <c r="AG125" s="29">
        <f t="shared" ref="AG125:AG127" si="583">I125+U125</f>
        <v>0</v>
      </c>
      <c r="AH125" s="92">
        <f t="shared" ref="AH125:AH127" si="584">J125+V125</f>
        <v>0</v>
      </c>
      <c r="AI125" s="31">
        <f t="shared" ref="AI125:AI127" si="585">K125+W125</f>
        <v>0</v>
      </c>
      <c r="AJ125" s="326">
        <f t="shared" ref="AJ125:AJ127" si="586">L125+X125</f>
        <v>0</v>
      </c>
      <c r="AK125" s="290">
        <f t="shared" ref="AK125:AK127" si="587">M125+Y125</f>
        <v>0</v>
      </c>
      <c r="AL125" s="30">
        <f t="shared" ref="AL125:AL127" si="588">N125+Z125</f>
        <v>0</v>
      </c>
      <c r="AM125" s="30">
        <f t="shared" ref="AM125:AM127" si="589">O125+AA125</f>
        <v>0</v>
      </c>
      <c r="AN125" s="30">
        <f t="shared" ref="AN125:AN127" si="590">P125+AB125</f>
        <v>0</v>
      </c>
      <c r="AO125" s="30">
        <f t="shared" ref="AO125:AO127" si="591">Q125+AC125</f>
        <v>0</v>
      </c>
      <c r="AP125" s="30">
        <f t="shared" ref="AP125:AP127" si="592">R125+AD125</f>
        <v>0</v>
      </c>
      <c r="AQ125" s="31">
        <f t="shared" ref="AQ125:AQ127" si="593">S125+AE125</f>
        <v>0</v>
      </c>
      <c r="AR125" s="206"/>
      <c r="AS125" s="89"/>
      <c r="AT125" s="388"/>
      <c r="AU125" s="388"/>
      <c r="AV125" s="388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312</v>
      </c>
      <c r="D126" s="576" t="s">
        <v>2</v>
      </c>
      <c r="E126" s="576"/>
      <c r="F126" s="576"/>
      <c r="G126" s="577"/>
      <c r="H126" s="76">
        <f t="shared" si="568"/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 t="shared" si="571"/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 t="shared" si="574"/>
        <v>0</v>
      </c>
      <c r="AG126" s="29">
        <f t="shared" si="583"/>
        <v>0</v>
      </c>
      <c r="AH126" s="92">
        <f t="shared" si="584"/>
        <v>0</v>
      </c>
      <c r="AI126" s="31">
        <f t="shared" si="585"/>
        <v>0</v>
      </c>
      <c r="AJ126" s="326">
        <f t="shared" si="586"/>
        <v>0</v>
      </c>
      <c r="AK126" s="290">
        <f t="shared" si="587"/>
        <v>0</v>
      </c>
      <c r="AL126" s="30">
        <f t="shared" si="588"/>
        <v>0</v>
      </c>
      <c r="AM126" s="30">
        <f t="shared" si="589"/>
        <v>0</v>
      </c>
      <c r="AN126" s="30">
        <f t="shared" si="590"/>
        <v>0</v>
      </c>
      <c r="AO126" s="30">
        <f t="shared" si="591"/>
        <v>0</v>
      </c>
      <c r="AP126" s="30">
        <f t="shared" si="592"/>
        <v>0</v>
      </c>
      <c r="AQ126" s="31">
        <f t="shared" si="593"/>
        <v>0</v>
      </c>
      <c r="AR126" s="206"/>
      <c r="AS126" s="190"/>
      <c r="AT126" s="190"/>
      <c r="AU126" s="190"/>
      <c r="AV126" s="190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30"/>
      <c r="B127" s="179"/>
      <c r="C127" s="179">
        <v>313</v>
      </c>
      <c r="D127" s="576" t="s">
        <v>3</v>
      </c>
      <c r="E127" s="576"/>
      <c r="F127" s="576"/>
      <c r="G127" s="576"/>
      <c r="H127" s="76">
        <f t="shared" si="568"/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si="571"/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si="574"/>
        <v>0</v>
      </c>
      <c r="AG127" s="29">
        <f t="shared" si="583"/>
        <v>0</v>
      </c>
      <c r="AH127" s="92">
        <f t="shared" si="584"/>
        <v>0</v>
      </c>
      <c r="AI127" s="31">
        <f t="shared" si="585"/>
        <v>0</v>
      </c>
      <c r="AJ127" s="326">
        <f t="shared" si="586"/>
        <v>0</v>
      </c>
      <c r="AK127" s="290">
        <f t="shared" si="587"/>
        <v>0</v>
      </c>
      <c r="AL127" s="30">
        <f t="shared" si="588"/>
        <v>0</v>
      </c>
      <c r="AM127" s="30">
        <f t="shared" si="589"/>
        <v>0</v>
      </c>
      <c r="AN127" s="30">
        <f t="shared" si="590"/>
        <v>0</v>
      </c>
      <c r="AO127" s="30">
        <f t="shared" si="591"/>
        <v>0</v>
      </c>
      <c r="AP127" s="30">
        <f t="shared" si="592"/>
        <v>0</v>
      </c>
      <c r="AQ127" s="31">
        <f t="shared" si="593"/>
        <v>0</v>
      </c>
      <c r="AR127" s="206"/>
      <c r="AS127" s="89"/>
      <c r="AT127" s="388"/>
      <c r="AU127" s="388"/>
      <c r="AV127" s="388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 x14ac:dyDescent="0.25">
      <c r="A128" s="572">
        <v>32</v>
      </c>
      <c r="B128" s="573"/>
      <c r="C128" s="90"/>
      <c r="D128" s="574" t="s">
        <v>4</v>
      </c>
      <c r="E128" s="574"/>
      <c r="F128" s="574"/>
      <c r="G128" s="575"/>
      <c r="H128" s="75">
        <f t="shared" si="568"/>
        <v>0</v>
      </c>
      <c r="I128" s="77">
        <f t="shared" ref="I128:S128" si="594">SUM(I129:I132)</f>
        <v>0</v>
      </c>
      <c r="J128" s="61">
        <f t="shared" ref="J128" si="595">SUM(J129:J132)</f>
        <v>0</v>
      </c>
      <c r="K128" s="79">
        <f t="shared" si="594"/>
        <v>0</v>
      </c>
      <c r="L128" s="301">
        <f t="shared" si="594"/>
        <v>0</v>
      </c>
      <c r="M128" s="95">
        <f t="shared" si="594"/>
        <v>0</v>
      </c>
      <c r="N128" s="78">
        <f t="shared" si="594"/>
        <v>0</v>
      </c>
      <c r="O128" s="78">
        <f t="shared" ref="O128" si="596">SUM(O129:O132)</f>
        <v>0</v>
      </c>
      <c r="P128" s="78">
        <f t="shared" si="594"/>
        <v>0</v>
      </c>
      <c r="Q128" s="78">
        <f t="shared" si="594"/>
        <v>0</v>
      </c>
      <c r="R128" s="78">
        <f t="shared" si="594"/>
        <v>0</v>
      </c>
      <c r="S128" s="79">
        <f t="shared" si="594"/>
        <v>0</v>
      </c>
      <c r="T128" s="237">
        <f t="shared" si="571"/>
        <v>0</v>
      </c>
      <c r="U128" s="77">
        <f t="shared" ref="U128:AE128" si="597">SUM(U129:U132)</f>
        <v>0</v>
      </c>
      <c r="V128" s="61">
        <f t="shared" ref="V128" si="598">SUM(V129:V132)</f>
        <v>0</v>
      </c>
      <c r="W128" s="79">
        <f t="shared" si="597"/>
        <v>0</v>
      </c>
      <c r="X128" s="301">
        <f t="shared" si="597"/>
        <v>0</v>
      </c>
      <c r="Y128" s="95">
        <f t="shared" si="597"/>
        <v>0</v>
      </c>
      <c r="Z128" s="78">
        <f t="shared" si="597"/>
        <v>0</v>
      </c>
      <c r="AA128" s="78">
        <f t="shared" ref="AA128" si="599">SUM(AA129:AA132)</f>
        <v>0</v>
      </c>
      <c r="AB128" s="78">
        <f t="shared" si="597"/>
        <v>0</v>
      </c>
      <c r="AC128" s="78">
        <f t="shared" si="597"/>
        <v>0</v>
      </c>
      <c r="AD128" s="78">
        <f t="shared" si="597"/>
        <v>0</v>
      </c>
      <c r="AE128" s="79">
        <f t="shared" si="597"/>
        <v>0</v>
      </c>
      <c r="AF128" s="262">
        <f t="shared" si="574"/>
        <v>0</v>
      </c>
      <c r="AG128" s="315">
        <f t="shared" ref="AG128:AQ128" si="600">SUM(AG129:AG132)</f>
        <v>0</v>
      </c>
      <c r="AH128" s="263">
        <f t="shared" ref="AH128" si="601">SUM(AH129:AH132)</f>
        <v>0</v>
      </c>
      <c r="AI128" s="239">
        <f t="shared" si="600"/>
        <v>0</v>
      </c>
      <c r="AJ128" s="303">
        <f t="shared" si="600"/>
        <v>0</v>
      </c>
      <c r="AK128" s="240">
        <f t="shared" si="600"/>
        <v>0</v>
      </c>
      <c r="AL128" s="241">
        <f t="shared" si="600"/>
        <v>0</v>
      </c>
      <c r="AM128" s="241">
        <f t="shared" ref="AM128" si="602">SUM(AM129:AM132)</f>
        <v>0</v>
      </c>
      <c r="AN128" s="241">
        <f t="shared" si="600"/>
        <v>0</v>
      </c>
      <c r="AO128" s="241">
        <f t="shared" si="600"/>
        <v>0</v>
      </c>
      <c r="AP128" s="241">
        <f t="shared" si="600"/>
        <v>0</v>
      </c>
      <c r="AQ128" s="239">
        <f t="shared" si="600"/>
        <v>0</v>
      </c>
      <c r="AR128" s="206"/>
      <c r="AS128" s="89"/>
      <c r="AT128" s="388"/>
      <c r="AU128" s="388"/>
      <c r="AV128" s="388"/>
      <c r="AW128" s="190"/>
      <c r="AX128" s="190"/>
      <c r="AY128" s="190"/>
      <c r="AZ128" s="190"/>
      <c r="BA128" s="190"/>
      <c r="BB128" s="190"/>
      <c r="BC128" s="190"/>
      <c r="BD128" s="190"/>
      <c r="BE128" s="190"/>
      <c r="BF128" s="190"/>
      <c r="BG128" s="190"/>
      <c r="BH128" s="190"/>
      <c r="BI128" s="190"/>
      <c r="BJ128" s="190"/>
      <c r="BK128" s="190"/>
      <c r="BL128" s="190"/>
      <c r="BM128" s="190"/>
      <c r="BN128" s="190"/>
      <c r="BO128" s="190"/>
      <c r="BP128" s="190"/>
      <c r="BQ128" s="190"/>
      <c r="BR128" s="190"/>
      <c r="BS128" s="190"/>
      <c r="BT128" s="190"/>
      <c r="BU128" s="190"/>
      <c r="BV128" s="190"/>
      <c r="BW128" s="190"/>
      <c r="BX128" s="190"/>
      <c r="BY128" s="190"/>
      <c r="BZ128" s="190"/>
      <c r="CA128" s="190"/>
      <c r="CB128" s="190"/>
      <c r="CC128" s="190"/>
      <c r="CD128" s="190"/>
      <c r="CE128" s="190"/>
      <c r="CF128" s="190"/>
      <c r="CG128" s="190"/>
      <c r="CH128" s="190"/>
      <c r="CI128" s="190"/>
      <c r="CJ128" s="190"/>
      <c r="CK128" s="190"/>
      <c r="CL128" s="190"/>
      <c r="CM128" s="190"/>
      <c r="CN128" s="190"/>
      <c r="CO128" s="190"/>
      <c r="CP128" s="190"/>
      <c r="CQ128" s="190"/>
      <c r="CR128" s="190"/>
      <c r="CS128" s="190"/>
      <c r="CT128" s="190"/>
      <c r="CU128" s="190"/>
      <c r="CV128" s="190"/>
      <c r="CW128" s="190"/>
      <c r="CX128" s="190"/>
      <c r="CY128" s="190"/>
      <c r="CZ128" s="190"/>
      <c r="DA128" s="190"/>
      <c r="DB128" s="190"/>
      <c r="DC128" s="190"/>
      <c r="DD128" s="190"/>
      <c r="DE128" s="190"/>
      <c r="DF128" s="190"/>
      <c r="DG128" s="190"/>
      <c r="DH128" s="190"/>
      <c r="DI128" s="190"/>
      <c r="DJ128" s="190"/>
      <c r="DK128" s="190"/>
      <c r="DL128" s="190"/>
      <c r="DM128" s="190"/>
      <c r="DN128" s="190"/>
      <c r="DO128" s="190"/>
      <c r="DP128" s="190"/>
      <c r="DQ128" s="190"/>
      <c r="DR128" s="190"/>
      <c r="DS128" s="190"/>
      <c r="DT128" s="190"/>
      <c r="DU128" s="190"/>
      <c r="DV128" s="190"/>
      <c r="DW128" s="190"/>
      <c r="DX128" s="190"/>
      <c r="DY128" s="190"/>
      <c r="DZ128" s="190"/>
      <c r="EA128" s="190"/>
      <c r="EB128" s="190"/>
      <c r="EC128" s="190"/>
      <c r="ED128" s="190"/>
      <c r="EE128" s="190"/>
      <c r="EF128" s="190"/>
    </row>
    <row r="129" spans="1:136" s="72" customFormat="1" ht="15.75" customHeight="1" x14ac:dyDescent="0.25">
      <c r="A129" s="230"/>
      <c r="B129" s="179"/>
      <c r="C129" s="179">
        <v>321</v>
      </c>
      <c r="D129" s="576" t="s">
        <v>5</v>
      </c>
      <c r="E129" s="576"/>
      <c r="F129" s="576"/>
      <c r="G129" s="576"/>
      <c r="H129" s="76">
        <f t="shared" si="568"/>
        <v>0</v>
      </c>
      <c r="I129" s="80"/>
      <c r="J129" s="94"/>
      <c r="K129" s="82"/>
      <c r="L129" s="302"/>
      <c r="M129" s="118"/>
      <c r="N129" s="81"/>
      <c r="O129" s="81"/>
      <c r="P129" s="81"/>
      <c r="Q129" s="81"/>
      <c r="R129" s="81"/>
      <c r="S129" s="82"/>
      <c r="T129" s="28">
        <f t="shared" si="571"/>
        <v>0</v>
      </c>
      <c r="U129" s="80"/>
      <c r="V129" s="94"/>
      <c r="W129" s="82"/>
      <c r="X129" s="302"/>
      <c r="Y129" s="118"/>
      <c r="Z129" s="81"/>
      <c r="AA129" s="81"/>
      <c r="AB129" s="81"/>
      <c r="AC129" s="81"/>
      <c r="AD129" s="81"/>
      <c r="AE129" s="82"/>
      <c r="AF129" s="109">
        <f t="shared" si="574"/>
        <v>0</v>
      </c>
      <c r="AG129" s="29">
        <f t="shared" ref="AG129:AG132" si="603">I129+U129</f>
        <v>0</v>
      </c>
      <c r="AH129" s="92">
        <f t="shared" ref="AH129:AH132" si="604">J129+V129</f>
        <v>0</v>
      </c>
      <c r="AI129" s="31">
        <f t="shared" ref="AI129:AI132" si="605">K129+W129</f>
        <v>0</v>
      </c>
      <c r="AJ129" s="326">
        <f t="shared" ref="AJ129:AJ132" si="606">L129+X129</f>
        <v>0</v>
      </c>
      <c r="AK129" s="290">
        <f t="shared" ref="AK129:AK132" si="607">M129+Y129</f>
        <v>0</v>
      </c>
      <c r="AL129" s="30">
        <f t="shared" ref="AL129:AL132" si="608">N129+Z129</f>
        <v>0</v>
      </c>
      <c r="AM129" s="30">
        <f t="shared" ref="AM129:AM132" si="609">O129+AA129</f>
        <v>0</v>
      </c>
      <c r="AN129" s="30">
        <f t="shared" ref="AN129:AN132" si="610">P129+AB129</f>
        <v>0</v>
      </c>
      <c r="AO129" s="30">
        <f t="shared" ref="AO129:AO132" si="611">Q129+AC129</f>
        <v>0</v>
      </c>
      <c r="AP129" s="30">
        <f t="shared" ref="AP129:AP132" si="612">R129+AD129</f>
        <v>0</v>
      </c>
      <c r="AQ129" s="31">
        <f t="shared" ref="AQ129:AQ132" si="613">S129+AE129</f>
        <v>0</v>
      </c>
      <c r="AR129" s="206"/>
      <c r="AS129" s="89"/>
      <c r="AT129" s="388"/>
      <c r="AU129" s="388"/>
      <c r="AV129" s="388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 x14ac:dyDescent="0.25">
      <c r="A130" s="230"/>
      <c r="B130" s="179"/>
      <c r="C130" s="179">
        <v>322</v>
      </c>
      <c r="D130" s="576" t="s">
        <v>6</v>
      </c>
      <c r="E130" s="576"/>
      <c r="F130" s="576"/>
      <c r="G130" s="576"/>
      <c r="H130" s="76">
        <f t="shared" si="568"/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 t="shared" si="571"/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574"/>
        <v>0</v>
      </c>
      <c r="AG130" s="29">
        <f t="shared" si="603"/>
        <v>0</v>
      </c>
      <c r="AH130" s="92">
        <f t="shared" si="604"/>
        <v>0</v>
      </c>
      <c r="AI130" s="31">
        <f t="shared" si="605"/>
        <v>0</v>
      </c>
      <c r="AJ130" s="326">
        <f t="shared" si="606"/>
        <v>0</v>
      </c>
      <c r="AK130" s="290">
        <f t="shared" si="607"/>
        <v>0</v>
      </c>
      <c r="AL130" s="30">
        <f t="shared" si="608"/>
        <v>0</v>
      </c>
      <c r="AM130" s="30">
        <f t="shared" si="609"/>
        <v>0</v>
      </c>
      <c r="AN130" s="30">
        <f t="shared" si="610"/>
        <v>0</v>
      </c>
      <c r="AO130" s="30">
        <f t="shared" si="611"/>
        <v>0</v>
      </c>
      <c r="AP130" s="30">
        <f t="shared" si="612"/>
        <v>0</v>
      </c>
      <c r="AQ130" s="31">
        <f t="shared" si="613"/>
        <v>0</v>
      </c>
      <c r="AR130" s="206"/>
      <c r="AS130" s="89"/>
      <c r="AT130" s="388"/>
      <c r="AU130" s="388"/>
      <c r="AV130" s="388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30"/>
      <c r="B131" s="179"/>
      <c r="C131" s="179">
        <v>323</v>
      </c>
      <c r="D131" s="576" t="s">
        <v>7</v>
      </c>
      <c r="E131" s="576"/>
      <c r="F131" s="576"/>
      <c r="G131" s="576"/>
      <c r="H131" s="76">
        <f>SUM(I131:S131)</f>
        <v>0</v>
      </c>
      <c r="I131" s="80"/>
      <c r="J131" s="94"/>
      <c r="K131" s="82"/>
      <c r="L131" s="302"/>
      <c r="M131" s="118"/>
      <c r="N131" s="81"/>
      <c r="O131" s="81"/>
      <c r="P131" s="81"/>
      <c r="Q131" s="81"/>
      <c r="R131" s="81"/>
      <c r="S131" s="82"/>
      <c r="T131" s="28">
        <f>SUM(U131:AE131)</f>
        <v>0</v>
      </c>
      <c r="U131" s="80"/>
      <c r="V131" s="94"/>
      <c r="W131" s="82"/>
      <c r="X131" s="302"/>
      <c r="Y131" s="118"/>
      <c r="Z131" s="81"/>
      <c r="AA131" s="81"/>
      <c r="AB131" s="81"/>
      <c r="AC131" s="81"/>
      <c r="AD131" s="81"/>
      <c r="AE131" s="82"/>
      <c r="AF131" s="109">
        <f>SUM(AG131:AQ131)</f>
        <v>0</v>
      </c>
      <c r="AG131" s="29">
        <f t="shared" si="603"/>
        <v>0</v>
      </c>
      <c r="AH131" s="92">
        <f t="shared" si="604"/>
        <v>0</v>
      </c>
      <c r="AI131" s="31">
        <f t="shared" si="605"/>
        <v>0</v>
      </c>
      <c r="AJ131" s="326">
        <f t="shared" si="606"/>
        <v>0</v>
      </c>
      <c r="AK131" s="290">
        <f t="shared" si="607"/>
        <v>0</v>
      </c>
      <c r="AL131" s="30">
        <f t="shared" si="608"/>
        <v>0</v>
      </c>
      <c r="AM131" s="30">
        <f t="shared" si="609"/>
        <v>0</v>
      </c>
      <c r="AN131" s="30">
        <f t="shared" si="610"/>
        <v>0</v>
      </c>
      <c r="AO131" s="30">
        <f t="shared" si="611"/>
        <v>0</v>
      </c>
      <c r="AP131" s="30">
        <f t="shared" si="612"/>
        <v>0</v>
      </c>
      <c r="AQ131" s="31">
        <f t="shared" si="613"/>
        <v>0</v>
      </c>
      <c r="AR131" s="206"/>
      <c r="AS131" s="190"/>
      <c r="AT131" s="190"/>
      <c r="AU131" s="190"/>
      <c r="AV131" s="190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15.75" customHeight="1" x14ac:dyDescent="0.25">
      <c r="A132" s="230"/>
      <c r="B132" s="179"/>
      <c r="C132" s="179">
        <v>329</v>
      </c>
      <c r="D132" s="576" t="s">
        <v>8</v>
      </c>
      <c r="E132" s="576"/>
      <c r="F132" s="576"/>
      <c r="G132" s="577"/>
      <c r="H132" s="76">
        <f t="shared" ref="H132" si="614"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 t="shared" ref="T132" si="615"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ref="AF132" si="616">SUM(AG132:AQ132)</f>
        <v>0</v>
      </c>
      <c r="AG132" s="29">
        <f t="shared" si="603"/>
        <v>0</v>
      </c>
      <c r="AH132" s="92">
        <f t="shared" si="604"/>
        <v>0</v>
      </c>
      <c r="AI132" s="31">
        <f t="shared" si="605"/>
        <v>0</v>
      </c>
      <c r="AJ132" s="326">
        <f t="shared" si="606"/>
        <v>0</v>
      </c>
      <c r="AK132" s="290">
        <f t="shared" si="607"/>
        <v>0</v>
      </c>
      <c r="AL132" s="30">
        <f t="shared" si="608"/>
        <v>0</v>
      </c>
      <c r="AM132" s="30">
        <f t="shared" si="609"/>
        <v>0</v>
      </c>
      <c r="AN132" s="30">
        <f t="shared" si="610"/>
        <v>0</v>
      </c>
      <c r="AO132" s="30">
        <f t="shared" si="611"/>
        <v>0</v>
      </c>
      <c r="AP132" s="30">
        <f t="shared" si="612"/>
        <v>0</v>
      </c>
      <c r="AQ132" s="31">
        <f t="shared" si="613"/>
        <v>0</v>
      </c>
      <c r="AR132" s="206"/>
      <c r="AS132" s="191"/>
      <c r="AT132" s="191"/>
      <c r="AU132" s="191"/>
      <c r="AV132" s="191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62" customFormat="1" ht="10.5" customHeight="1" x14ac:dyDescent="0.25">
      <c r="A133" s="232"/>
      <c r="B133" s="87"/>
      <c r="C133" s="87"/>
      <c r="D133" s="88"/>
      <c r="E133" s="88"/>
      <c r="F133" s="88"/>
      <c r="G133" s="88"/>
      <c r="H133" s="91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125"/>
      <c r="T133" s="109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125"/>
      <c r="AF133" s="109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125"/>
      <c r="AR133" s="206"/>
      <c r="AS133" s="650"/>
      <c r="AT133" s="650"/>
      <c r="AU133" s="650"/>
      <c r="AV133" s="650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</row>
    <row r="134" spans="1:136" s="74" customFormat="1" ht="25.9" customHeight="1" x14ac:dyDescent="0.25">
      <c r="A134" s="589" t="s">
        <v>287</v>
      </c>
      <c r="B134" s="590"/>
      <c r="C134" s="590"/>
      <c r="D134" s="580" t="s">
        <v>288</v>
      </c>
      <c r="E134" s="580"/>
      <c r="F134" s="580"/>
      <c r="G134" s="581"/>
      <c r="H134" s="83">
        <f>SUM(I134:S134)</f>
        <v>0</v>
      </c>
      <c r="I134" s="84">
        <f>I135+I141</f>
        <v>0</v>
      </c>
      <c r="J134" s="285">
        <f>J135+J141</f>
        <v>0</v>
      </c>
      <c r="K134" s="86">
        <f t="shared" ref="K134:S134" si="617">K135+K141</f>
        <v>0</v>
      </c>
      <c r="L134" s="300">
        <f t="shared" si="617"/>
        <v>0</v>
      </c>
      <c r="M134" s="120">
        <f t="shared" si="617"/>
        <v>0</v>
      </c>
      <c r="N134" s="85">
        <f t="shared" si="617"/>
        <v>0</v>
      </c>
      <c r="O134" s="85">
        <f t="shared" ref="O134" si="618">O135+O141</f>
        <v>0</v>
      </c>
      <c r="P134" s="85">
        <f t="shared" si="617"/>
        <v>0</v>
      </c>
      <c r="Q134" s="85">
        <f t="shared" si="617"/>
        <v>0</v>
      </c>
      <c r="R134" s="85">
        <f t="shared" si="617"/>
        <v>0</v>
      </c>
      <c r="S134" s="86">
        <f t="shared" si="617"/>
        <v>0</v>
      </c>
      <c r="T134" s="245">
        <f>SUM(U134:AE134)</f>
        <v>0</v>
      </c>
      <c r="U134" s="84">
        <f>U135+U141</f>
        <v>0</v>
      </c>
      <c r="V134" s="285">
        <f>V135+V141</f>
        <v>0</v>
      </c>
      <c r="W134" s="86">
        <f t="shared" ref="W134:AE134" si="619">W135+W141</f>
        <v>0</v>
      </c>
      <c r="X134" s="300">
        <f t="shared" si="619"/>
        <v>0</v>
      </c>
      <c r="Y134" s="120">
        <f t="shared" si="619"/>
        <v>0</v>
      </c>
      <c r="Z134" s="85">
        <f t="shared" si="619"/>
        <v>0</v>
      </c>
      <c r="AA134" s="85">
        <f t="shared" ref="AA134" si="620">AA135+AA141</f>
        <v>0</v>
      </c>
      <c r="AB134" s="85">
        <f t="shared" si="619"/>
        <v>0</v>
      </c>
      <c r="AC134" s="85">
        <f t="shared" si="619"/>
        <v>0</v>
      </c>
      <c r="AD134" s="85">
        <f t="shared" si="619"/>
        <v>0</v>
      </c>
      <c r="AE134" s="86">
        <f t="shared" si="619"/>
        <v>0</v>
      </c>
      <c r="AF134" s="261">
        <f>SUM(AG134:AQ134)</f>
        <v>0</v>
      </c>
      <c r="AG134" s="468">
        <f>AG135+AG141</f>
        <v>0</v>
      </c>
      <c r="AH134" s="469">
        <f>AH135+AH141</f>
        <v>0</v>
      </c>
      <c r="AI134" s="470">
        <f t="shared" ref="AI134:AQ134" si="621">AI135+AI141</f>
        <v>0</v>
      </c>
      <c r="AJ134" s="471">
        <f t="shared" si="621"/>
        <v>0</v>
      </c>
      <c r="AK134" s="472">
        <f t="shared" si="621"/>
        <v>0</v>
      </c>
      <c r="AL134" s="473">
        <f t="shared" si="621"/>
        <v>0</v>
      </c>
      <c r="AM134" s="473">
        <f t="shared" ref="AM134" si="622">AM135+AM141</f>
        <v>0</v>
      </c>
      <c r="AN134" s="473">
        <f t="shared" si="621"/>
        <v>0</v>
      </c>
      <c r="AO134" s="473">
        <f t="shared" si="621"/>
        <v>0</v>
      </c>
      <c r="AP134" s="473">
        <f t="shared" si="621"/>
        <v>0</v>
      </c>
      <c r="AQ134" s="470">
        <f t="shared" si="621"/>
        <v>0</v>
      </c>
      <c r="AR134" s="206"/>
      <c r="AS134" s="124"/>
      <c r="AT134" s="196"/>
      <c r="AU134" s="196"/>
      <c r="AV134" s="196"/>
      <c r="AW134" s="192"/>
      <c r="AX134" s="192"/>
      <c r="AY134" s="192"/>
      <c r="AZ134" s="192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4" customFormat="1" ht="15.75" customHeight="1" x14ac:dyDescent="0.25">
      <c r="A135" s="228">
        <v>3</v>
      </c>
      <c r="B135" s="68"/>
      <c r="C135" s="90"/>
      <c r="D135" s="574" t="s">
        <v>16</v>
      </c>
      <c r="E135" s="574"/>
      <c r="F135" s="574"/>
      <c r="G135" s="575"/>
      <c r="H135" s="75">
        <f t="shared" ref="H135:H138" si="623">SUM(I135:S135)</f>
        <v>0</v>
      </c>
      <c r="I135" s="77">
        <f>I136</f>
        <v>0</v>
      </c>
      <c r="J135" s="61">
        <f>J136</f>
        <v>0</v>
      </c>
      <c r="K135" s="79">
        <f t="shared" ref="K135:AQ135" si="624">K136</f>
        <v>0</v>
      </c>
      <c r="L135" s="301">
        <f t="shared" si="624"/>
        <v>0</v>
      </c>
      <c r="M135" s="95">
        <f t="shared" si="624"/>
        <v>0</v>
      </c>
      <c r="N135" s="78">
        <f t="shared" si="624"/>
        <v>0</v>
      </c>
      <c r="O135" s="78">
        <f t="shared" si="624"/>
        <v>0</v>
      </c>
      <c r="P135" s="78">
        <f t="shared" si="624"/>
        <v>0</v>
      </c>
      <c r="Q135" s="78">
        <f t="shared" si="624"/>
        <v>0</v>
      </c>
      <c r="R135" s="78">
        <f t="shared" si="624"/>
        <v>0</v>
      </c>
      <c r="S135" s="79">
        <f t="shared" si="624"/>
        <v>0</v>
      </c>
      <c r="T135" s="237">
        <f t="shared" ref="T135:T138" si="625">SUM(U135:AE135)</f>
        <v>0</v>
      </c>
      <c r="U135" s="77">
        <f>U136</f>
        <v>0</v>
      </c>
      <c r="V135" s="61">
        <f>V136</f>
        <v>0</v>
      </c>
      <c r="W135" s="79">
        <f t="shared" si="624"/>
        <v>0</v>
      </c>
      <c r="X135" s="301">
        <f t="shared" si="624"/>
        <v>0</v>
      </c>
      <c r="Y135" s="95">
        <f t="shared" si="624"/>
        <v>0</v>
      </c>
      <c r="Z135" s="78">
        <f t="shared" si="624"/>
        <v>0</v>
      </c>
      <c r="AA135" s="78">
        <f t="shared" si="624"/>
        <v>0</v>
      </c>
      <c r="AB135" s="78">
        <f t="shared" si="624"/>
        <v>0</v>
      </c>
      <c r="AC135" s="78">
        <f t="shared" si="624"/>
        <v>0</v>
      </c>
      <c r="AD135" s="78">
        <f t="shared" si="624"/>
        <v>0</v>
      </c>
      <c r="AE135" s="79">
        <f t="shared" si="624"/>
        <v>0</v>
      </c>
      <c r="AF135" s="262">
        <f t="shared" ref="AF135:AF138" si="626">SUM(AG135:AQ135)</f>
        <v>0</v>
      </c>
      <c r="AG135" s="315">
        <f>AG136</f>
        <v>0</v>
      </c>
      <c r="AH135" s="263">
        <f>AH136</f>
        <v>0</v>
      </c>
      <c r="AI135" s="239">
        <f t="shared" si="624"/>
        <v>0</v>
      </c>
      <c r="AJ135" s="303">
        <f t="shared" si="624"/>
        <v>0</v>
      </c>
      <c r="AK135" s="240">
        <f t="shared" si="624"/>
        <v>0</v>
      </c>
      <c r="AL135" s="241">
        <f t="shared" si="624"/>
        <v>0</v>
      </c>
      <c r="AM135" s="241">
        <f t="shared" si="624"/>
        <v>0</v>
      </c>
      <c r="AN135" s="241">
        <f t="shared" si="624"/>
        <v>0</v>
      </c>
      <c r="AO135" s="241">
        <f t="shared" si="624"/>
        <v>0</v>
      </c>
      <c r="AP135" s="241">
        <f t="shared" si="624"/>
        <v>0</v>
      </c>
      <c r="AQ135" s="239">
        <f t="shared" si="624"/>
        <v>0</v>
      </c>
      <c r="AR135" s="206"/>
      <c r="AS135" s="108"/>
      <c r="AT135" s="194"/>
      <c r="AU135" s="194"/>
      <c r="AV135" s="194"/>
      <c r="AW135" s="192"/>
      <c r="AX135" s="192"/>
      <c r="AY135" s="192"/>
      <c r="AZ135" s="192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2"/>
      <c r="BZ135" s="192"/>
      <c r="CA135" s="192"/>
      <c r="CB135" s="192"/>
      <c r="CC135" s="192"/>
      <c r="CD135" s="192"/>
      <c r="CE135" s="192"/>
      <c r="CF135" s="192"/>
      <c r="CG135" s="192"/>
      <c r="CH135" s="192"/>
      <c r="CI135" s="192"/>
      <c r="CJ135" s="192"/>
      <c r="CK135" s="192"/>
      <c r="CL135" s="192"/>
      <c r="CM135" s="192"/>
      <c r="CN135" s="192"/>
      <c r="CO135" s="192"/>
      <c r="CP135" s="192"/>
      <c r="CQ135" s="192"/>
      <c r="CR135" s="192"/>
      <c r="CS135" s="192"/>
      <c r="CT135" s="192"/>
      <c r="CU135" s="192"/>
      <c r="CV135" s="192"/>
      <c r="CW135" s="192"/>
      <c r="CX135" s="192"/>
      <c r="CY135" s="192"/>
      <c r="CZ135" s="192"/>
      <c r="DA135" s="192"/>
      <c r="DB135" s="192"/>
      <c r="DC135" s="192"/>
      <c r="DD135" s="192"/>
      <c r="DE135" s="192"/>
      <c r="DF135" s="192"/>
      <c r="DG135" s="192"/>
      <c r="DH135" s="192"/>
      <c r="DI135" s="192"/>
      <c r="DJ135" s="192"/>
      <c r="DK135" s="192"/>
      <c r="DL135" s="192"/>
      <c r="DM135" s="192"/>
      <c r="DN135" s="192"/>
      <c r="DO135" s="192"/>
      <c r="DP135" s="192"/>
      <c r="DQ135" s="192"/>
      <c r="DR135" s="192"/>
      <c r="DS135" s="192"/>
      <c r="DT135" s="192"/>
      <c r="DU135" s="192"/>
      <c r="DV135" s="192"/>
      <c r="DW135" s="192"/>
      <c r="DX135" s="192"/>
      <c r="DY135" s="192"/>
      <c r="DZ135" s="192"/>
      <c r="EA135" s="192"/>
      <c r="EB135" s="192"/>
      <c r="EC135" s="192"/>
      <c r="ED135" s="192"/>
      <c r="EE135" s="192"/>
      <c r="EF135" s="192"/>
    </row>
    <row r="136" spans="1:136" s="73" customFormat="1" ht="15.75" customHeight="1" x14ac:dyDescent="0.25">
      <c r="A136" s="572">
        <v>32</v>
      </c>
      <c r="B136" s="573"/>
      <c r="C136" s="90"/>
      <c r="D136" s="574" t="s">
        <v>4</v>
      </c>
      <c r="E136" s="574"/>
      <c r="F136" s="574"/>
      <c r="G136" s="575"/>
      <c r="H136" s="75">
        <f t="shared" si="623"/>
        <v>0</v>
      </c>
      <c r="I136" s="77">
        <f>SUM(I137:I140)</f>
        <v>0</v>
      </c>
      <c r="J136" s="61">
        <f>SUM(J137:J140)</f>
        <v>0</v>
      </c>
      <c r="K136" s="79">
        <f t="shared" ref="K136:S136" si="627">SUM(K137:K140)</f>
        <v>0</v>
      </c>
      <c r="L136" s="301">
        <f t="shared" si="627"/>
        <v>0</v>
      </c>
      <c r="M136" s="95">
        <f t="shared" si="627"/>
        <v>0</v>
      </c>
      <c r="N136" s="78">
        <f t="shared" si="627"/>
        <v>0</v>
      </c>
      <c r="O136" s="78">
        <f t="shared" ref="O136" si="628">SUM(O137:O140)</f>
        <v>0</v>
      </c>
      <c r="P136" s="78">
        <f t="shared" si="627"/>
        <v>0</v>
      </c>
      <c r="Q136" s="78">
        <f t="shared" si="627"/>
        <v>0</v>
      </c>
      <c r="R136" s="78">
        <f t="shared" si="627"/>
        <v>0</v>
      </c>
      <c r="S136" s="79">
        <f t="shared" si="627"/>
        <v>0</v>
      </c>
      <c r="T136" s="237">
        <f t="shared" si="625"/>
        <v>0</v>
      </c>
      <c r="U136" s="77">
        <f>SUM(U137:U140)</f>
        <v>0</v>
      </c>
      <c r="V136" s="61">
        <f>SUM(V137:V140)</f>
        <v>0</v>
      </c>
      <c r="W136" s="79">
        <f t="shared" ref="W136:AE136" si="629">SUM(W137:W140)</f>
        <v>0</v>
      </c>
      <c r="X136" s="301">
        <f t="shared" si="629"/>
        <v>0</v>
      </c>
      <c r="Y136" s="95">
        <f t="shared" si="629"/>
        <v>0</v>
      </c>
      <c r="Z136" s="78">
        <f t="shared" si="629"/>
        <v>0</v>
      </c>
      <c r="AA136" s="78">
        <f t="shared" ref="AA136" si="630">SUM(AA137:AA140)</f>
        <v>0</v>
      </c>
      <c r="AB136" s="78">
        <f t="shared" si="629"/>
        <v>0</v>
      </c>
      <c r="AC136" s="78">
        <f t="shared" si="629"/>
        <v>0</v>
      </c>
      <c r="AD136" s="78">
        <f t="shared" si="629"/>
        <v>0</v>
      </c>
      <c r="AE136" s="79">
        <f t="shared" si="629"/>
        <v>0</v>
      </c>
      <c r="AF136" s="262">
        <f t="shared" si="626"/>
        <v>0</v>
      </c>
      <c r="AG136" s="315">
        <f>SUM(AG137:AG140)</f>
        <v>0</v>
      </c>
      <c r="AH136" s="263">
        <f>SUM(AH137:AH140)</f>
        <v>0</v>
      </c>
      <c r="AI136" s="239">
        <f t="shared" ref="AI136:AQ136" si="631">SUM(AI137:AI140)</f>
        <v>0</v>
      </c>
      <c r="AJ136" s="303">
        <f t="shared" si="631"/>
        <v>0</v>
      </c>
      <c r="AK136" s="240">
        <f t="shared" si="631"/>
        <v>0</v>
      </c>
      <c r="AL136" s="241">
        <f t="shared" si="631"/>
        <v>0</v>
      </c>
      <c r="AM136" s="241">
        <f t="shared" ref="AM136" si="632">SUM(AM137:AM140)</f>
        <v>0</v>
      </c>
      <c r="AN136" s="241">
        <f t="shared" si="631"/>
        <v>0</v>
      </c>
      <c r="AO136" s="241">
        <f t="shared" si="631"/>
        <v>0</v>
      </c>
      <c r="AP136" s="241">
        <f t="shared" si="631"/>
        <v>0</v>
      </c>
      <c r="AQ136" s="239">
        <f t="shared" si="631"/>
        <v>0</v>
      </c>
      <c r="AR136" s="206"/>
      <c r="AS136" s="108"/>
      <c r="AT136" s="194"/>
      <c r="AU136" s="194"/>
      <c r="AV136" s="194"/>
      <c r="AW136" s="190"/>
      <c r="AX136" s="190"/>
      <c r="AY136" s="190"/>
      <c r="AZ136" s="190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90"/>
      <c r="BQ136" s="190"/>
      <c r="BR136" s="190"/>
      <c r="BS136" s="190"/>
      <c r="BT136" s="190"/>
      <c r="BU136" s="190"/>
      <c r="BV136" s="190"/>
      <c r="BW136" s="190"/>
      <c r="BX136" s="190"/>
      <c r="BY136" s="190"/>
      <c r="BZ136" s="190"/>
      <c r="CA136" s="190"/>
      <c r="CB136" s="190"/>
      <c r="CC136" s="190"/>
      <c r="CD136" s="190"/>
      <c r="CE136" s="190"/>
      <c r="CF136" s="190"/>
      <c r="CG136" s="190"/>
      <c r="CH136" s="190"/>
      <c r="CI136" s="190"/>
      <c r="CJ136" s="190"/>
      <c r="CK136" s="190"/>
      <c r="CL136" s="190"/>
      <c r="CM136" s="190"/>
      <c r="CN136" s="190"/>
      <c r="CO136" s="190"/>
      <c r="CP136" s="190"/>
      <c r="CQ136" s="190"/>
      <c r="CR136" s="190"/>
      <c r="CS136" s="190"/>
      <c r="CT136" s="190"/>
      <c r="CU136" s="190"/>
      <c r="CV136" s="190"/>
      <c r="CW136" s="190"/>
      <c r="CX136" s="190"/>
      <c r="CY136" s="190"/>
      <c r="CZ136" s="190"/>
      <c r="DA136" s="190"/>
      <c r="DB136" s="190"/>
      <c r="DC136" s="190"/>
      <c r="DD136" s="190"/>
      <c r="DE136" s="190"/>
      <c r="DF136" s="190"/>
      <c r="DG136" s="190"/>
      <c r="DH136" s="190"/>
      <c r="DI136" s="190"/>
      <c r="DJ136" s="190"/>
      <c r="DK136" s="190"/>
      <c r="DL136" s="190"/>
      <c r="DM136" s="190"/>
      <c r="DN136" s="190"/>
      <c r="DO136" s="190"/>
      <c r="DP136" s="190"/>
      <c r="DQ136" s="190"/>
      <c r="DR136" s="190"/>
      <c r="DS136" s="190"/>
      <c r="DT136" s="190"/>
      <c r="DU136" s="190"/>
      <c r="DV136" s="190"/>
      <c r="DW136" s="190"/>
      <c r="DX136" s="190"/>
      <c r="DY136" s="190"/>
      <c r="DZ136" s="190"/>
      <c r="EA136" s="190"/>
      <c r="EB136" s="190"/>
      <c r="EC136" s="190"/>
      <c r="ED136" s="190"/>
      <c r="EE136" s="190"/>
      <c r="EF136" s="190"/>
    </row>
    <row r="137" spans="1:136" s="72" customFormat="1" ht="15.75" customHeight="1" x14ac:dyDescent="0.25">
      <c r="A137" s="230"/>
      <c r="B137" s="179"/>
      <c r="C137" s="179">
        <v>321</v>
      </c>
      <c r="D137" s="576" t="s">
        <v>5</v>
      </c>
      <c r="E137" s="576"/>
      <c r="F137" s="576"/>
      <c r="G137" s="576"/>
      <c r="H137" s="76">
        <f t="shared" si="623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82"/>
      <c r="T137" s="28">
        <f t="shared" si="625"/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si="626"/>
        <v>0</v>
      </c>
      <c r="AG137" s="29">
        <f t="shared" ref="AG137:AG140" si="633">I137+U137</f>
        <v>0</v>
      </c>
      <c r="AH137" s="92">
        <f t="shared" ref="AH137:AH140" si="634">J137+V137</f>
        <v>0</v>
      </c>
      <c r="AI137" s="31">
        <f t="shared" ref="AI137:AI140" si="635">K137+W137</f>
        <v>0</v>
      </c>
      <c r="AJ137" s="326">
        <f t="shared" ref="AJ137:AJ140" si="636">L137+X137</f>
        <v>0</v>
      </c>
      <c r="AK137" s="290">
        <f t="shared" ref="AK137:AK140" si="637">M137+Y137</f>
        <v>0</v>
      </c>
      <c r="AL137" s="30">
        <f t="shared" ref="AL137:AL140" si="638">N137+Z137</f>
        <v>0</v>
      </c>
      <c r="AM137" s="30">
        <f t="shared" ref="AM137:AM140" si="639">O137+AA137</f>
        <v>0</v>
      </c>
      <c r="AN137" s="30">
        <f t="shared" ref="AN137:AN140" si="640">P137+AB137</f>
        <v>0</v>
      </c>
      <c r="AO137" s="30">
        <f t="shared" ref="AO137:AO140" si="641">Q137+AC137</f>
        <v>0</v>
      </c>
      <c r="AP137" s="30">
        <f t="shared" ref="AP137:AP140" si="642">R137+AD137</f>
        <v>0</v>
      </c>
      <c r="AQ137" s="31">
        <f t="shared" ref="AQ137:AQ139" si="643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.75" customHeight="1" x14ac:dyDescent="0.25">
      <c r="A138" s="230"/>
      <c r="B138" s="179"/>
      <c r="C138" s="179">
        <v>322</v>
      </c>
      <c r="D138" s="576" t="s">
        <v>6</v>
      </c>
      <c r="E138" s="576"/>
      <c r="F138" s="576"/>
      <c r="G138" s="576"/>
      <c r="H138" s="76">
        <f t="shared" si="623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82"/>
      <c r="T138" s="28">
        <f t="shared" si="625"/>
        <v>0</v>
      </c>
      <c r="U138" s="80"/>
      <c r="V138" s="94"/>
      <c r="W138" s="82"/>
      <c r="X138" s="302"/>
      <c r="Y138" s="118"/>
      <c r="Z138" s="81"/>
      <c r="AA138" s="81"/>
      <c r="AB138" s="81"/>
      <c r="AC138" s="81"/>
      <c r="AD138" s="81"/>
      <c r="AE138" s="82"/>
      <c r="AF138" s="109">
        <f t="shared" si="626"/>
        <v>0</v>
      </c>
      <c r="AG138" s="29">
        <f t="shared" si="633"/>
        <v>0</v>
      </c>
      <c r="AH138" s="92">
        <f t="shared" si="634"/>
        <v>0</v>
      </c>
      <c r="AI138" s="31">
        <f t="shared" si="635"/>
        <v>0</v>
      </c>
      <c r="AJ138" s="326">
        <f t="shared" si="636"/>
        <v>0</v>
      </c>
      <c r="AK138" s="290">
        <f t="shared" si="637"/>
        <v>0</v>
      </c>
      <c r="AL138" s="30">
        <f t="shared" si="638"/>
        <v>0</v>
      </c>
      <c r="AM138" s="30">
        <f t="shared" si="639"/>
        <v>0</v>
      </c>
      <c r="AN138" s="30">
        <f t="shared" si="640"/>
        <v>0</v>
      </c>
      <c r="AO138" s="30">
        <f t="shared" si="641"/>
        <v>0</v>
      </c>
      <c r="AP138" s="30">
        <f t="shared" si="642"/>
        <v>0</v>
      </c>
      <c r="AQ138" s="31">
        <f t="shared" si="643"/>
        <v>0</v>
      </c>
      <c r="AR138" s="206"/>
      <c r="AS138" s="89"/>
      <c r="AT138" s="388"/>
      <c r="AU138" s="388"/>
      <c r="AV138" s="388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72" customFormat="1" ht="15.75" customHeight="1" x14ac:dyDescent="0.25">
      <c r="A139" s="230"/>
      <c r="B139" s="179"/>
      <c r="C139" s="179">
        <v>323</v>
      </c>
      <c r="D139" s="576" t="s">
        <v>7</v>
      </c>
      <c r="E139" s="576"/>
      <c r="F139" s="576"/>
      <c r="G139" s="576"/>
      <c r="H139" s="76">
        <f>SUM(I139:S139)</f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82"/>
      <c r="T139" s="28">
        <f>SUM(U139:AE139)</f>
        <v>0</v>
      </c>
      <c r="U139" s="80"/>
      <c r="V139" s="94"/>
      <c r="W139" s="82"/>
      <c r="X139" s="302"/>
      <c r="Y139" s="118"/>
      <c r="Z139" s="81"/>
      <c r="AA139" s="81"/>
      <c r="AB139" s="81"/>
      <c r="AC139" s="81"/>
      <c r="AD139" s="81"/>
      <c r="AE139" s="82"/>
      <c r="AF139" s="109">
        <f>SUM(AG139:AQ139)</f>
        <v>0</v>
      </c>
      <c r="AG139" s="29">
        <f t="shared" si="633"/>
        <v>0</v>
      </c>
      <c r="AH139" s="92">
        <f t="shared" si="634"/>
        <v>0</v>
      </c>
      <c r="AI139" s="31">
        <f t="shared" si="635"/>
        <v>0</v>
      </c>
      <c r="AJ139" s="326">
        <f t="shared" si="636"/>
        <v>0</v>
      </c>
      <c r="AK139" s="290">
        <f t="shared" si="637"/>
        <v>0</v>
      </c>
      <c r="AL139" s="30">
        <f t="shared" si="638"/>
        <v>0</v>
      </c>
      <c r="AM139" s="30">
        <f t="shared" si="639"/>
        <v>0</v>
      </c>
      <c r="AN139" s="30">
        <f t="shared" si="640"/>
        <v>0</v>
      </c>
      <c r="AO139" s="30">
        <f t="shared" si="641"/>
        <v>0</v>
      </c>
      <c r="AP139" s="30">
        <f t="shared" si="642"/>
        <v>0</v>
      </c>
      <c r="AQ139" s="31">
        <f t="shared" si="643"/>
        <v>0</v>
      </c>
      <c r="AR139" s="206"/>
      <c r="AS139" s="190"/>
      <c r="AT139" s="190"/>
      <c r="AU139" s="190"/>
      <c r="AV139" s="190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.75" customHeight="1" x14ac:dyDescent="0.25">
      <c r="A140" s="230"/>
      <c r="B140" s="179"/>
      <c r="C140" s="179">
        <v>329</v>
      </c>
      <c r="D140" s="576" t="s">
        <v>8</v>
      </c>
      <c r="E140" s="576"/>
      <c r="F140" s="576"/>
      <c r="G140" s="577"/>
      <c r="H140" s="76">
        <f t="shared" ref="H140:H141" si="644">SUM(I140:S140)</f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82"/>
      <c r="T140" s="28">
        <f t="shared" ref="T140:T141" si="645">SUM(U140:AE140)</f>
        <v>0</v>
      </c>
      <c r="U140" s="80"/>
      <c r="V140" s="94"/>
      <c r="W140" s="82"/>
      <c r="X140" s="302"/>
      <c r="Y140" s="118"/>
      <c r="Z140" s="81"/>
      <c r="AA140" s="81"/>
      <c r="AB140" s="81"/>
      <c r="AC140" s="81"/>
      <c r="AD140" s="81"/>
      <c r="AE140" s="82"/>
      <c r="AF140" s="109">
        <f t="shared" ref="AF140:AF141" si="646">SUM(AG140:AQ140)</f>
        <v>0</v>
      </c>
      <c r="AG140" s="29">
        <f t="shared" si="633"/>
        <v>0</v>
      </c>
      <c r="AH140" s="92">
        <f t="shared" si="634"/>
        <v>0</v>
      </c>
      <c r="AI140" s="31">
        <f t="shared" si="635"/>
        <v>0</v>
      </c>
      <c r="AJ140" s="326">
        <f t="shared" si="636"/>
        <v>0</v>
      </c>
      <c r="AK140" s="290">
        <f t="shared" si="637"/>
        <v>0</v>
      </c>
      <c r="AL140" s="30">
        <f t="shared" si="638"/>
        <v>0</v>
      </c>
      <c r="AM140" s="30">
        <f t="shared" si="639"/>
        <v>0</v>
      </c>
      <c r="AN140" s="30">
        <f t="shared" si="640"/>
        <v>0</v>
      </c>
      <c r="AO140" s="30">
        <f t="shared" si="641"/>
        <v>0</v>
      </c>
      <c r="AP140" s="30">
        <f t="shared" si="642"/>
        <v>0</v>
      </c>
      <c r="AQ140" s="31">
        <f>S140+AE140</f>
        <v>0</v>
      </c>
      <c r="AR140" s="206"/>
      <c r="AS140" s="190"/>
      <c r="AT140" s="190"/>
      <c r="AU140" s="190"/>
      <c r="AV140" s="190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4" customFormat="1" ht="25.5" customHeight="1" x14ac:dyDescent="0.25">
      <c r="A141" s="436">
        <v>4</v>
      </c>
      <c r="B141" s="66"/>
      <c r="C141" s="66"/>
      <c r="D141" s="578" t="s">
        <v>17</v>
      </c>
      <c r="E141" s="578"/>
      <c r="F141" s="578"/>
      <c r="G141" s="579"/>
      <c r="H141" s="75">
        <f t="shared" si="644"/>
        <v>0</v>
      </c>
      <c r="I141" s="77">
        <f>I142</f>
        <v>0</v>
      </c>
      <c r="J141" s="61">
        <f>J142</f>
        <v>0</v>
      </c>
      <c r="K141" s="79">
        <f t="shared" ref="K141:AI142" si="647">K142</f>
        <v>0</v>
      </c>
      <c r="L141" s="301">
        <f t="shared" si="647"/>
        <v>0</v>
      </c>
      <c r="M141" s="95">
        <f t="shared" si="647"/>
        <v>0</v>
      </c>
      <c r="N141" s="78">
        <f t="shared" si="647"/>
        <v>0</v>
      </c>
      <c r="O141" s="78">
        <f t="shared" si="647"/>
        <v>0</v>
      </c>
      <c r="P141" s="78">
        <f t="shared" si="647"/>
        <v>0</v>
      </c>
      <c r="Q141" s="78">
        <f t="shared" si="647"/>
        <v>0</v>
      </c>
      <c r="R141" s="78">
        <f t="shared" si="647"/>
        <v>0</v>
      </c>
      <c r="S141" s="79">
        <f t="shared" si="647"/>
        <v>0</v>
      </c>
      <c r="T141" s="237">
        <f t="shared" si="645"/>
        <v>0</v>
      </c>
      <c r="U141" s="77">
        <f>U142</f>
        <v>0</v>
      </c>
      <c r="V141" s="61">
        <f>V142</f>
        <v>0</v>
      </c>
      <c r="W141" s="79">
        <f t="shared" si="647"/>
        <v>0</v>
      </c>
      <c r="X141" s="301">
        <f t="shared" si="647"/>
        <v>0</v>
      </c>
      <c r="Y141" s="95">
        <f t="shared" si="647"/>
        <v>0</v>
      </c>
      <c r="Z141" s="78">
        <f t="shared" si="647"/>
        <v>0</v>
      </c>
      <c r="AA141" s="78">
        <f t="shared" si="647"/>
        <v>0</v>
      </c>
      <c r="AB141" s="78">
        <f t="shared" si="647"/>
        <v>0</v>
      </c>
      <c r="AC141" s="78">
        <f t="shared" si="647"/>
        <v>0</v>
      </c>
      <c r="AD141" s="78">
        <f t="shared" si="647"/>
        <v>0</v>
      </c>
      <c r="AE141" s="79">
        <f t="shared" si="647"/>
        <v>0</v>
      </c>
      <c r="AF141" s="262">
        <f t="shared" si="646"/>
        <v>0</v>
      </c>
      <c r="AG141" s="315">
        <f>AG142</f>
        <v>0</v>
      </c>
      <c r="AH141" s="263">
        <f>AH142</f>
        <v>0</v>
      </c>
      <c r="AI141" s="239">
        <f t="shared" si="647"/>
        <v>0</v>
      </c>
      <c r="AJ141" s="303">
        <f t="shared" ref="AI141:AQ142" si="648">AJ142</f>
        <v>0</v>
      </c>
      <c r="AK141" s="240">
        <f t="shared" si="648"/>
        <v>0</v>
      </c>
      <c r="AL141" s="241">
        <f t="shared" si="648"/>
        <v>0</v>
      </c>
      <c r="AM141" s="241">
        <f t="shared" si="648"/>
        <v>0</v>
      </c>
      <c r="AN141" s="241">
        <f t="shared" si="648"/>
        <v>0</v>
      </c>
      <c r="AO141" s="241">
        <f t="shared" si="648"/>
        <v>0</v>
      </c>
      <c r="AP141" s="241">
        <f t="shared" si="648"/>
        <v>0</v>
      </c>
      <c r="AQ141" s="239">
        <f t="shared" si="648"/>
        <v>0</v>
      </c>
      <c r="AR141" s="206"/>
      <c r="AS141" s="89"/>
      <c r="AT141" s="388"/>
      <c r="AU141" s="388"/>
      <c r="AV141" s="388"/>
      <c r="AW141" s="62"/>
      <c r="AX141" s="62"/>
      <c r="AY141" s="62"/>
      <c r="AZ141" s="6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2"/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192"/>
      <c r="BY141" s="192"/>
      <c r="BZ141" s="192"/>
      <c r="CA141" s="192"/>
      <c r="CB141" s="192"/>
      <c r="CC141" s="192"/>
      <c r="CD141" s="192"/>
      <c r="CE141" s="192"/>
      <c r="CF141" s="192"/>
      <c r="CG141" s="192"/>
      <c r="CH141" s="192"/>
      <c r="CI141" s="192"/>
      <c r="CJ141" s="192"/>
      <c r="CK141" s="192"/>
      <c r="CL141" s="192"/>
      <c r="CM141" s="192"/>
      <c r="CN141" s="192"/>
      <c r="CO141" s="192"/>
      <c r="CP141" s="192"/>
      <c r="CQ141" s="192"/>
      <c r="CR141" s="192"/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  <c r="DL141" s="192"/>
      <c r="DM141" s="192"/>
      <c r="DN141" s="192"/>
      <c r="DO141" s="192"/>
      <c r="DP141" s="192"/>
      <c r="DQ141" s="192"/>
      <c r="DR141" s="192"/>
      <c r="DS141" s="192"/>
      <c r="DT141" s="192"/>
      <c r="DU141" s="192"/>
      <c r="DV141" s="192"/>
      <c r="DW141" s="192"/>
      <c r="DX141" s="192"/>
      <c r="DY141" s="192"/>
      <c r="DZ141" s="192"/>
      <c r="EA141" s="192"/>
      <c r="EB141" s="192"/>
      <c r="EC141" s="192"/>
      <c r="ED141" s="192"/>
      <c r="EE141" s="192"/>
      <c r="EF141" s="192"/>
    </row>
    <row r="142" spans="1:136" s="73" customFormat="1" ht="24.75" customHeight="1" x14ac:dyDescent="0.25">
      <c r="A142" s="572">
        <v>42</v>
      </c>
      <c r="B142" s="573"/>
      <c r="C142" s="437"/>
      <c r="D142" s="574" t="s">
        <v>45</v>
      </c>
      <c r="E142" s="574"/>
      <c r="F142" s="574"/>
      <c r="G142" s="575"/>
      <c r="H142" s="75">
        <f>SUM(I142:S142)</f>
        <v>0</v>
      </c>
      <c r="I142" s="77">
        <f>I143</f>
        <v>0</v>
      </c>
      <c r="J142" s="61">
        <f>J143</f>
        <v>0</v>
      </c>
      <c r="K142" s="79">
        <f t="shared" si="647"/>
        <v>0</v>
      </c>
      <c r="L142" s="301">
        <f t="shared" si="647"/>
        <v>0</v>
      </c>
      <c r="M142" s="95">
        <f t="shared" si="647"/>
        <v>0</v>
      </c>
      <c r="N142" s="78">
        <f t="shared" si="647"/>
        <v>0</v>
      </c>
      <c r="O142" s="78">
        <f t="shared" si="647"/>
        <v>0</v>
      </c>
      <c r="P142" s="78">
        <f t="shared" si="647"/>
        <v>0</v>
      </c>
      <c r="Q142" s="78">
        <f t="shared" si="647"/>
        <v>0</v>
      </c>
      <c r="R142" s="78">
        <f t="shared" si="647"/>
        <v>0</v>
      </c>
      <c r="S142" s="79">
        <f t="shared" si="647"/>
        <v>0</v>
      </c>
      <c r="T142" s="237">
        <f>SUM(U142:AE142)</f>
        <v>0</v>
      </c>
      <c r="U142" s="77">
        <f>U143</f>
        <v>0</v>
      </c>
      <c r="V142" s="61">
        <f>V143</f>
        <v>0</v>
      </c>
      <c r="W142" s="79">
        <f t="shared" si="647"/>
        <v>0</v>
      </c>
      <c r="X142" s="301">
        <f t="shared" si="647"/>
        <v>0</v>
      </c>
      <c r="Y142" s="95">
        <f t="shared" si="647"/>
        <v>0</v>
      </c>
      <c r="Z142" s="78">
        <f t="shared" si="647"/>
        <v>0</v>
      </c>
      <c r="AA142" s="78">
        <f t="shared" si="647"/>
        <v>0</v>
      </c>
      <c r="AB142" s="78">
        <f t="shared" si="647"/>
        <v>0</v>
      </c>
      <c r="AC142" s="78">
        <f t="shared" si="647"/>
        <v>0</v>
      </c>
      <c r="AD142" s="78">
        <f t="shared" si="647"/>
        <v>0</v>
      </c>
      <c r="AE142" s="79">
        <f t="shared" si="647"/>
        <v>0</v>
      </c>
      <c r="AF142" s="262">
        <f>SUM(AG142:AQ142)</f>
        <v>0</v>
      </c>
      <c r="AG142" s="315">
        <f>AG143</f>
        <v>0</v>
      </c>
      <c r="AH142" s="263">
        <f>AH143</f>
        <v>0</v>
      </c>
      <c r="AI142" s="239">
        <f t="shared" si="648"/>
        <v>0</v>
      </c>
      <c r="AJ142" s="303">
        <f t="shared" si="648"/>
        <v>0</v>
      </c>
      <c r="AK142" s="240">
        <f t="shared" si="648"/>
        <v>0</v>
      </c>
      <c r="AL142" s="241">
        <f t="shared" si="648"/>
        <v>0</v>
      </c>
      <c r="AM142" s="241">
        <f t="shared" si="648"/>
        <v>0</v>
      </c>
      <c r="AN142" s="241">
        <f t="shared" si="648"/>
        <v>0</v>
      </c>
      <c r="AO142" s="241">
        <f t="shared" si="648"/>
        <v>0</v>
      </c>
      <c r="AP142" s="241">
        <f t="shared" si="648"/>
        <v>0</v>
      </c>
      <c r="AQ142" s="239">
        <f t="shared" si="648"/>
        <v>0</v>
      </c>
      <c r="AR142" s="206"/>
      <c r="AS142" s="89"/>
      <c r="AT142" s="388"/>
      <c r="AU142" s="388"/>
      <c r="AV142" s="388"/>
      <c r="AW142" s="190"/>
      <c r="AX142" s="190"/>
      <c r="AY142" s="190"/>
      <c r="AZ142" s="190"/>
      <c r="BA142" s="190"/>
      <c r="BB142" s="190"/>
      <c r="BC142" s="190"/>
      <c r="BD142" s="190"/>
      <c r="BE142" s="190"/>
      <c r="BF142" s="190"/>
      <c r="BG142" s="190"/>
      <c r="BH142" s="190"/>
      <c r="BI142" s="190"/>
      <c r="BJ142" s="190"/>
      <c r="BK142" s="190"/>
      <c r="BL142" s="190"/>
      <c r="BM142" s="190"/>
      <c r="BN142" s="190"/>
      <c r="BO142" s="190"/>
      <c r="BP142" s="190"/>
      <c r="BQ142" s="190"/>
      <c r="BR142" s="190"/>
      <c r="BS142" s="190"/>
      <c r="BT142" s="190"/>
      <c r="BU142" s="190"/>
      <c r="BV142" s="190"/>
      <c r="BW142" s="190"/>
      <c r="BX142" s="190"/>
      <c r="BY142" s="190"/>
      <c r="BZ142" s="190"/>
      <c r="CA142" s="190"/>
      <c r="CB142" s="190"/>
      <c r="CC142" s="190"/>
      <c r="CD142" s="190"/>
      <c r="CE142" s="190"/>
      <c r="CF142" s="190"/>
      <c r="CG142" s="190"/>
      <c r="CH142" s="190"/>
      <c r="CI142" s="190"/>
      <c r="CJ142" s="190"/>
      <c r="CK142" s="190"/>
      <c r="CL142" s="190"/>
      <c r="CM142" s="190"/>
      <c r="CN142" s="190"/>
      <c r="CO142" s="190"/>
      <c r="CP142" s="190"/>
      <c r="CQ142" s="190"/>
      <c r="CR142" s="190"/>
      <c r="CS142" s="190"/>
      <c r="CT142" s="190"/>
      <c r="CU142" s="190"/>
      <c r="CV142" s="190"/>
      <c r="CW142" s="190"/>
      <c r="CX142" s="190"/>
      <c r="CY142" s="190"/>
      <c r="CZ142" s="190"/>
      <c r="DA142" s="190"/>
      <c r="DB142" s="190"/>
      <c r="DC142" s="190"/>
      <c r="DD142" s="190"/>
      <c r="DE142" s="190"/>
      <c r="DF142" s="190"/>
      <c r="DG142" s="190"/>
      <c r="DH142" s="190"/>
      <c r="DI142" s="190"/>
      <c r="DJ142" s="190"/>
      <c r="DK142" s="190"/>
      <c r="DL142" s="190"/>
      <c r="DM142" s="190"/>
      <c r="DN142" s="190"/>
      <c r="DO142" s="190"/>
      <c r="DP142" s="190"/>
      <c r="DQ142" s="190"/>
      <c r="DR142" s="190"/>
      <c r="DS142" s="190"/>
      <c r="DT142" s="190"/>
      <c r="DU142" s="190"/>
      <c r="DV142" s="190"/>
      <c r="DW142" s="190"/>
      <c r="DX142" s="190"/>
      <c r="DY142" s="190"/>
      <c r="DZ142" s="190"/>
      <c r="EA142" s="190"/>
      <c r="EB142" s="190"/>
      <c r="EC142" s="190"/>
      <c r="ED142" s="190"/>
      <c r="EE142" s="190"/>
      <c r="EF142" s="190"/>
    </row>
    <row r="143" spans="1:136" s="72" customFormat="1" ht="15" x14ac:dyDescent="0.25">
      <c r="A143" s="230"/>
      <c r="B143" s="179"/>
      <c r="C143" s="179">
        <v>422</v>
      </c>
      <c r="D143" s="576" t="s">
        <v>11</v>
      </c>
      <c r="E143" s="576"/>
      <c r="F143" s="576"/>
      <c r="G143" s="577"/>
      <c r="H143" s="76">
        <f>SUM(I143:S143)</f>
        <v>0</v>
      </c>
      <c r="I143" s="80"/>
      <c r="J143" s="94"/>
      <c r="K143" s="82"/>
      <c r="L143" s="302"/>
      <c r="M143" s="118"/>
      <c r="N143" s="81"/>
      <c r="O143" s="81"/>
      <c r="P143" s="81"/>
      <c r="Q143" s="81"/>
      <c r="R143" s="81"/>
      <c r="S143" s="82"/>
      <c r="T143" s="28">
        <f>SUM(U143:AE143)</f>
        <v>0</v>
      </c>
      <c r="U143" s="80"/>
      <c r="V143" s="94"/>
      <c r="W143" s="82"/>
      <c r="X143" s="302"/>
      <c r="Y143" s="118"/>
      <c r="Z143" s="81"/>
      <c r="AA143" s="81"/>
      <c r="AB143" s="81"/>
      <c r="AC143" s="81"/>
      <c r="AD143" s="81"/>
      <c r="AE143" s="82"/>
      <c r="AF143" s="109">
        <f>SUM(AG143:AQ143)</f>
        <v>0</v>
      </c>
      <c r="AG143" s="29">
        <f t="shared" ref="AG143" si="649">I143+U143</f>
        <v>0</v>
      </c>
      <c r="AH143" s="92">
        <f t="shared" ref="AH143" si="650">J143+V143</f>
        <v>0</v>
      </c>
      <c r="AI143" s="31">
        <f t="shared" ref="AI143" si="651">K143+W143</f>
        <v>0</v>
      </c>
      <c r="AJ143" s="326">
        <f t="shared" ref="AJ143" si="652">L143+X143</f>
        <v>0</v>
      </c>
      <c r="AK143" s="290">
        <f t="shared" ref="AK143" si="653">M143+Y143</f>
        <v>0</v>
      </c>
      <c r="AL143" s="30">
        <f t="shared" ref="AL143" si="654">N143+Z143</f>
        <v>0</v>
      </c>
      <c r="AM143" s="30">
        <f t="shared" ref="AM143" si="655">O143+AA143</f>
        <v>0</v>
      </c>
      <c r="AN143" s="30">
        <f t="shared" ref="AN143" si="656">P143+AB143</f>
        <v>0</v>
      </c>
      <c r="AO143" s="30">
        <f t="shared" ref="AO143" si="657">Q143+AC143</f>
        <v>0</v>
      </c>
      <c r="AP143" s="30">
        <f t="shared" ref="AP143" si="658">R143+AD143</f>
        <v>0</v>
      </c>
      <c r="AQ143" s="31">
        <f t="shared" ref="AQ143" si="659">S143+AE143</f>
        <v>0</v>
      </c>
      <c r="AR143" s="206"/>
      <c r="AS143" s="89"/>
      <c r="AT143" s="388"/>
      <c r="AU143" s="388"/>
      <c r="AV143" s="388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</row>
    <row r="144" spans="1:136" s="272" customFormat="1" ht="12.75" customHeight="1" x14ac:dyDescent="0.25">
      <c r="A144" s="270"/>
      <c r="B144" s="271"/>
      <c r="D144" s="273"/>
      <c r="E144" s="273"/>
      <c r="F144" s="273"/>
      <c r="G144" s="273"/>
      <c r="I144" s="599"/>
      <c r="J144" s="599"/>
      <c r="K144" s="599"/>
      <c r="L144" s="599"/>
      <c r="M144" s="599"/>
      <c r="N144" s="599"/>
      <c r="O144" s="599"/>
      <c r="P144" s="599"/>
      <c r="Q144" s="599"/>
      <c r="R144" s="599"/>
      <c r="S144" s="599"/>
      <c r="T144" s="391"/>
      <c r="U144" s="599"/>
      <c r="V144" s="599"/>
      <c r="W144" s="599"/>
      <c r="X144" s="599"/>
      <c r="Y144" s="599"/>
      <c r="Z144" s="599"/>
      <c r="AA144" s="599"/>
      <c r="AB144" s="599"/>
      <c r="AC144" s="599"/>
      <c r="AD144" s="599"/>
      <c r="AE144" s="599"/>
      <c r="AF144" s="276"/>
      <c r="AG144" s="601"/>
      <c r="AH144" s="601"/>
      <c r="AI144" s="601"/>
      <c r="AJ144" s="601"/>
      <c r="AK144" s="601"/>
      <c r="AL144" s="601"/>
      <c r="AM144" s="601"/>
      <c r="AN144" s="601"/>
      <c r="AO144" s="601"/>
      <c r="AP144" s="601"/>
      <c r="AQ144" s="602"/>
      <c r="AR144" s="274"/>
      <c r="AS144" s="310"/>
      <c r="AT144" s="310"/>
      <c r="AU144" s="310"/>
      <c r="AV144" s="310"/>
      <c r="AW144" s="275"/>
      <c r="AX144" s="275"/>
      <c r="AY144" s="275"/>
      <c r="AZ144" s="275"/>
      <c r="BA144" s="275"/>
      <c r="BB144" s="275"/>
      <c r="BC144" s="275"/>
      <c r="BD144" s="275"/>
      <c r="BE144" s="275"/>
      <c r="BF144" s="275"/>
      <c r="BG144" s="275"/>
      <c r="BH144" s="275"/>
      <c r="BI144" s="275"/>
      <c r="BJ144" s="275"/>
      <c r="BK144" s="275"/>
      <c r="BL144" s="275"/>
      <c r="BM144" s="275"/>
      <c r="BN144" s="275"/>
      <c r="BO144" s="275"/>
      <c r="BP144" s="276"/>
      <c r="BQ144" s="276"/>
      <c r="BR144" s="276"/>
      <c r="BS144" s="276"/>
      <c r="BT144" s="276"/>
      <c r="BU144" s="276"/>
      <c r="BV144" s="276"/>
      <c r="BW144" s="276"/>
      <c r="BX144" s="276"/>
      <c r="BY144" s="276"/>
      <c r="BZ144" s="276"/>
      <c r="CA144" s="276"/>
      <c r="CB144" s="276"/>
      <c r="CC144" s="276"/>
      <c r="CD144" s="276"/>
      <c r="CE144" s="276"/>
      <c r="CF144" s="276"/>
      <c r="CG144" s="276"/>
      <c r="CH144" s="276"/>
      <c r="CI144" s="276"/>
      <c r="CJ144" s="276"/>
      <c r="CK144" s="276"/>
      <c r="CL144" s="276"/>
      <c r="CM144" s="276"/>
      <c r="CN144" s="276"/>
      <c r="CO144" s="276"/>
      <c r="CP144" s="276"/>
      <c r="CQ144" s="276"/>
      <c r="CR144" s="276"/>
      <c r="CS144" s="276"/>
      <c r="CT144" s="276"/>
      <c r="CU144" s="276"/>
      <c r="CV144" s="276"/>
      <c r="CW144" s="276"/>
      <c r="CX144" s="276"/>
      <c r="CY144" s="276"/>
      <c r="CZ144" s="276"/>
      <c r="DA144" s="276"/>
      <c r="DB144" s="276"/>
      <c r="DC144" s="276"/>
      <c r="DD144" s="276"/>
      <c r="DE144" s="276"/>
      <c r="DF144" s="276"/>
      <c r="DG144" s="276"/>
      <c r="DH144" s="276"/>
      <c r="DI144" s="276"/>
      <c r="DJ144" s="276"/>
      <c r="DK144" s="276"/>
      <c r="DL144" s="276"/>
      <c r="DM144" s="276"/>
      <c r="DN144" s="276"/>
      <c r="DO144" s="276"/>
      <c r="DP144" s="276"/>
      <c r="DQ144" s="276"/>
      <c r="DR144" s="276"/>
      <c r="DS144" s="276"/>
      <c r="DT144" s="276"/>
      <c r="DU144" s="276"/>
      <c r="DV144" s="276"/>
      <c r="DW144" s="276"/>
      <c r="DX144" s="276"/>
      <c r="DY144" s="276"/>
      <c r="DZ144" s="276"/>
      <c r="EA144" s="276"/>
      <c r="EB144" s="276"/>
      <c r="EC144" s="276"/>
      <c r="ED144" s="276"/>
      <c r="EE144" s="276"/>
      <c r="EF144" s="276"/>
    </row>
    <row r="145" spans="1:136" s="62" customFormat="1" ht="10.5" customHeight="1" x14ac:dyDescent="0.25">
      <c r="A145" s="232"/>
      <c r="B145" s="87"/>
      <c r="C145" s="87"/>
      <c r="D145" s="88"/>
      <c r="E145" s="88"/>
      <c r="F145" s="88"/>
      <c r="G145" s="88"/>
      <c r="H145" s="91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1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1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125"/>
      <c r="AR145" s="206"/>
      <c r="AS145" s="650"/>
      <c r="AT145" s="650"/>
      <c r="AU145" s="650"/>
      <c r="AV145" s="650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</row>
    <row r="146" spans="1:136" s="74" customFormat="1" ht="25.9" customHeight="1" x14ac:dyDescent="0.25">
      <c r="A146" s="589" t="s">
        <v>290</v>
      </c>
      <c r="B146" s="590"/>
      <c r="C146" s="590"/>
      <c r="D146" s="580" t="s">
        <v>291</v>
      </c>
      <c r="E146" s="580"/>
      <c r="F146" s="580"/>
      <c r="G146" s="581"/>
      <c r="H146" s="83">
        <f>SUM(I146:S146)</f>
        <v>0</v>
      </c>
      <c r="I146" s="84">
        <f>I147</f>
        <v>0</v>
      </c>
      <c r="J146" s="285">
        <f>J147</f>
        <v>0</v>
      </c>
      <c r="K146" s="86">
        <f t="shared" ref="K146:AI147" si="660">K147</f>
        <v>0</v>
      </c>
      <c r="L146" s="300">
        <f t="shared" si="660"/>
        <v>0</v>
      </c>
      <c r="M146" s="120">
        <f t="shared" si="660"/>
        <v>0</v>
      </c>
      <c r="N146" s="85">
        <f t="shared" si="660"/>
        <v>0</v>
      </c>
      <c r="O146" s="85">
        <f t="shared" si="660"/>
        <v>0</v>
      </c>
      <c r="P146" s="85">
        <f t="shared" si="660"/>
        <v>0</v>
      </c>
      <c r="Q146" s="85">
        <f t="shared" si="660"/>
        <v>0</v>
      </c>
      <c r="R146" s="85">
        <f t="shared" si="660"/>
        <v>0</v>
      </c>
      <c r="S146" s="86">
        <f t="shared" si="660"/>
        <v>0</v>
      </c>
      <c r="T146" s="245">
        <f>SUM(U146:AE146)</f>
        <v>0</v>
      </c>
      <c r="U146" s="84">
        <f>U147</f>
        <v>0</v>
      </c>
      <c r="V146" s="285">
        <f>V147</f>
        <v>0</v>
      </c>
      <c r="W146" s="86">
        <f t="shared" si="660"/>
        <v>0</v>
      </c>
      <c r="X146" s="300">
        <f t="shared" si="660"/>
        <v>0</v>
      </c>
      <c r="Y146" s="120">
        <f t="shared" si="660"/>
        <v>0</v>
      </c>
      <c r="Z146" s="85">
        <f t="shared" si="660"/>
        <v>0</v>
      </c>
      <c r="AA146" s="85">
        <f t="shared" si="660"/>
        <v>0</v>
      </c>
      <c r="AB146" s="85">
        <f t="shared" si="660"/>
        <v>0</v>
      </c>
      <c r="AC146" s="85">
        <f t="shared" si="660"/>
        <v>0</v>
      </c>
      <c r="AD146" s="85">
        <f t="shared" si="660"/>
        <v>0</v>
      </c>
      <c r="AE146" s="86">
        <f t="shared" si="660"/>
        <v>0</v>
      </c>
      <c r="AF146" s="261">
        <f>SUM(AG146:AQ146)</f>
        <v>0</v>
      </c>
      <c r="AG146" s="468">
        <f>AG147</f>
        <v>0</v>
      </c>
      <c r="AH146" s="469">
        <f>AH147</f>
        <v>0</v>
      </c>
      <c r="AI146" s="470">
        <f t="shared" si="660"/>
        <v>0</v>
      </c>
      <c r="AJ146" s="471">
        <f t="shared" ref="AI146:AQ147" si="661">AJ147</f>
        <v>0</v>
      </c>
      <c r="AK146" s="472">
        <f t="shared" si="661"/>
        <v>0</v>
      </c>
      <c r="AL146" s="473">
        <f t="shared" si="661"/>
        <v>0</v>
      </c>
      <c r="AM146" s="473">
        <f t="shared" si="661"/>
        <v>0</v>
      </c>
      <c r="AN146" s="473">
        <f t="shared" si="661"/>
        <v>0</v>
      </c>
      <c r="AO146" s="473">
        <f t="shared" si="661"/>
        <v>0</v>
      </c>
      <c r="AP146" s="473">
        <f t="shared" si="661"/>
        <v>0</v>
      </c>
      <c r="AQ146" s="470">
        <f t="shared" si="661"/>
        <v>0</v>
      </c>
      <c r="AR146" s="206"/>
      <c r="AS146" s="124"/>
      <c r="AT146" s="196"/>
      <c r="AU146" s="196"/>
      <c r="AV146" s="196"/>
      <c r="AW146" s="193"/>
      <c r="AX146" s="193"/>
      <c r="AY146" s="193"/>
      <c r="AZ146" s="193"/>
      <c r="BA146" s="193"/>
      <c r="BB146" s="193"/>
      <c r="BC146" s="193"/>
      <c r="BD146" s="193"/>
      <c r="BE146" s="193"/>
      <c r="BF146" s="193"/>
      <c r="BG146" s="193"/>
      <c r="BH146" s="193"/>
      <c r="BI146" s="193"/>
      <c r="BJ146" s="193"/>
      <c r="BK146" s="193"/>
      <c r="BL146" s="193"/>
      <c r="BM146" s="193"/>
      <c r="BN146" s="193"/>
      <c r="BO146" s="193"/>
      <c r="BP146" s="192"/>
      <c r="BQ146" s="192"/>
      <c r="BR146" s="192"/>
      <c r="BS146" s="192"/>
      <c r="BT146" s="192"/>
      <c r="BU146" s="192"/>
      <c r="BV146" s="192"/>
      <c r="BW146" s="192"/>
      <c r="BX146" s="192"/>
      <c r="BY146" s="192"/>
      <c r="BZ146" s="192"/>
      <c r="CA146" s="192"/>
      <c r="CB146" s="192"/>
      <c r="CC146" s="192"/>
      <c r="CD146" s="192"/>
      <c r="CE146" s="192"/>
      <c r="CF146" s="192"/>
      <c r="CG146" s="192"/>
      <c r="CH146" s="192"/>
      <c r="CI146" s="192"/>
      <c r="CJ146" s="192"/>
      <c r="CK146" s="192"/>
      <c r="CL146" s="192"/>
      <c r="CM146" s="192"/>
      <c r="CN146" s="192"/>
      <c r="CO146" s="192"/>
      <c r="CP146" s="192"/>
      <c r="CQ146" s="192"/>
      <c r="CR146" s="192"/>
      <c r="CS146" s="192"/>
      <c r="CT146" s="192"/>
      <c r="CU146" s="192"/>
      <c r="CV146" s="192"/>
      <c r="CW146" s="192"/>
      <c r="CX146" s="192"/>
      <c r="CY146" s="192"/>
      <c r="CZ146" s="192"/>
      <c r="DA146" s="192"/>
      <c r="DB146" s="192"/>
      <c r="DC146" s="192"/>
      <c r="DD146" s="192"/>
      <c r="DE146" s="192"/>
      <c r="DF146" s="192"/>
      <c r="DG146" s="192"/>
      <c r="DH146" s="192"/>
      <c r="DI146" s="192"/>
      <c r="DJ146" s="192"/>
      <c r="DK146" s="192"/>
      <c r="DL146" s="192"/>
      <c r="DM146" s="192"/>
      <c r="DN146" s="192"/>
      <c r="DO146" s="192"/>
      <c r="DP146" s="192"/>
      <c r="DQ146" s="192"/>
      <c r="DR146" s="192"/>
      <c r="DS146" s="192"/>
      <c r="DT146" s="192"/>
      <c r="DU146" s="192"/>
      <c r="DV146" s="192"/>
      <c r="DW146" s="192"/>
      <c r="DX146" s="192"/>
      <c r="DY146" s="192"/>
      <c r="DZ146" s="192"/>
      <c r="EA146" s="192"/>
      <c r="EB146" s="192"/>
      <c r="EC146" s="192"/>
      <c r="ED146" s="192"/>
      <c r="EE146" s="192"/>
      <c r="EF146" s="192"/>
    </row>
    <row r="147" spans="1:136" s="74" customFormat="1" ht="15.75" customHeight="1" x14ac:dyDescent="0.25">
      <c r="A147" s="436">
        <v>3</v>
      </c>
      <c r="B147" s="68"/>
      <c r="C147" s="90"/>
      <c r="D147" s="643" t="s">
        <v>16</v>
      </c>
      <c r="E147" s="643"/>
      <c r="F147" s="643"/>
      <c r="G147" s="644"/>
      <c r="H147" s="75">
        <f t="shared" ref="H147:H150" si="662">SUM(I147:S147)</f>
        <v>0</v>
      </c>
      <c r="I147" s="77">
        <f>I148</f>
        <v>0</v>
      </c>
      <c r="J147" s="61">
        <f>J148</f>
        <v>0</v>
      </c>
      <c r="K147" s="79">
        <f t="shared" si="660"/>
        <v>0</v>
      </c>
      <c r="L147" s="301">
        <f t="shared" si="660"/>
        <v>0</v>
      </c>
      <c r="M147" s="95">
        <f t="shared" si="660"/>
        <v>0</v>
      </c>
      <c r="N147" s="78">
        <f t="shared" si="660"/>
        <v>0</v>
      </c>
      <c r="O147" s="78">
        <f t="shared" si="660"/>
        <v>0</v>
      </c>
      <c r="P147" s="78">
        <f t="shared" si="660"/>
        <v>0</v>
      </c>
      <c r="Q147" s="78">
        <f t="shared" si="660"/>
        <v>0</v>
      </c>
      <c r="R147" s="78">
        <f t="shared" si="660"/>
        <v>0</v>
      </c>
      <c r="S147" s="79">
        <f t="shared" si="660"/>
        <v>0</v>
      </c>
      <c r="T147" s="237">
        <f t="shared" ref="T147:T150" si="663">SUM(U147:AE147)</f>
        <v>0</v>
      </c>
      <c r="U147" s="77">
        <f>U148</f>
        <v>0</v>
      </c>
      <c r="V147" s="61">
        <f>V148</f>
        <v>0</v>
      </c>
      <c r="W147" s="79">
        <f t="shared" si="660"/>
        <v>0</v>
      </c>
      <c r="X147" s="301">
        <f t="shared" si="660"/>
        <v>0</v>
      </c>
      <c r="Y147" s="95">
        <f t="shared" si="660"/>
        <v>0</v>
      </c>
      <c r="Z147" s="78">
        <f t="shared" si="660"/>
        <v>0</v>
      </c>
      <c r="AA147" s="78">
        <f t="shared" si="660"/>
        <v>0</v>
      </c>
      <c r="AB147" s="78">
        <f t="shared" si="660"/>
        <v>0</v>
      </c>
      <c r="AC147" s="78">
        <f t="shared" si="660"/>
        <v>0</v>
      </c>
      <c r="AD147" s="78">
        <f t="shared" si="660"/>
        <v>0</v>
      </c>
      <c r="AE147" s="79">
        <f t="shared" si="660"/>
        <v>0</v>
      </c>
      <c r="AF147" s="262">
        <f t="shared" ref="AF147:AF150" si="664">SUM(AG147:AQ147)</f>
        <v>0</v>
      </c>
      <c r="AG147" s="315">
        <f>AG148</f>
        <v>0</v>
      </c>
      <c r="AH147" s="263">
        <f>AH148</f>
        <v>0</v>
      </c>
      <c r="AI147" s="239">
        <f t="shared" si="661"/>
        <v>0</v>
      </c>
      <c r="AJ147" s="303">
        <f t="shared" si="661"/>
        <v>0</v>
      </c>
      <c r="AK147" s="240">
        <f t="shared" si="661"/>
        <v>0</v>
      </c>
      <c r="AL147" s="241">
        <f t="shared" si="661"/>
        <v>0</v>
      </c>
      <c r="AM147" s="241">
        <f t="shared" si="661"/>
        <v>0</v>
      </c>
      <c r="AN147" s="241">
        <f t="shared" si="661"/>
        <v>0</v>
      </c>
      <c r="AO147" s="241">
        <f t="shared" si="661"/>
        <v>0</v>
      </c>
      <c r="AP147" s="241">
        <f t="shared" si="661"/>
        <v>0</v>
      </c>
      <c r="AQ147" s="239">
        <f t="shared" si="661"/>
        <v>0</v>
      </c>
      <c r="AR147" s="206"/>
      <c r="AS147" s="89"/>
      <c r="AT147" s="388"/>
      <c r="AU147" s="388"/>
      <c r="AV147" s="388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192"/>
      <c r="BK147" s="192"/>
      <c r="BL147" s="192"/>
      <c r="BM147" s="192"/>
      <c r="BN147" s="192"/>
      <c r="BO147" s="192"/>
      <c r="BP147" s="192"/>
      <c r="BQ147" s="192"/>
      <c r="BR147" s="192"/>
      <c r="BS147" s="192"/>
      <c r="BT147" s="192"/>
      <c r="BU147" s="192"/>
      <c r="BV147" s="192"/>
      <c r="BW147" s="192"/>
      <c r="BX147" s="192"/>
      <c r="BY147" s="192"/>
      <c r="BZ147" s="192"/>
      <c r="CA147" s="192"/>
      <c r="CB147" s="192"/>
      <c r="CC147" s="192"/>
      <c r="CD147" s="192"/>
      <c r="CE147" s="192"/>
      <c r="CF147" s="192"/>
      <c r="CG147" s="192"/>
      <c r="CH147" s="192"/>
      <c r="CI147" s="192"/>
      <c r="CJ147" s="192"/>
      <c r="CK147" s="192"/>
      <c r="CL147" s="192"/>
      <c r="CM147" s="192"/>
      <c r="CN147" s="192"/>
      <c r="CO147" s="192"/>
      <c r="CP147" s="192"/>
      <c r="CQ147" s="192"/>
      <c r="CR147" s="192"/>
      <c r="CS147" s="192"/>
      <c r="CT147" s="192"/>
      <c r="CU147" s="192"/>
      <c r="CV147" s="192"/>
      <c r="CW147" s="192"/>
      <c r="CX147" s="192"/>
      <c r="CY147" s="192"/>
      <c r="CZ147" s="192"/>
      <c r="DA147" s="192"/>
      <c r="DB147" s="192"/>
      <c r="DC147" s="192"/>
      <c r="DD147" s="192"/>
      <c r="DE147" s="192"/>
      <c r="DF147" s="192"/>
      <c r="DG147" s="192"/>
      <c r="DH147" s="192"/>
      <c r="DI147" s="192"/>
      <c r="DJ147" s="192"/>
      <c r="DK147" s="192"/>
      <c r="DL147" s="192"/>
      <c r="DM147" s="192"/>
      <c r="DN147" s="192"/>
      <c r="DO147" s="192"/>
      <c r="DP147" s="192"/>
      <c r="DQ147" s="192"/>
      <c r="DR147" s="192"/>
      <c r="DS147" s="192"/>
      <c r="DT147" s="192"/>
      <c r="DU147" s="192"/>
      <c r="DV147" s="192"/>
      <c r="DW147" s="192"/>
      <c r="DX147" s="192"/>
      <c r="DY147" s="192"/>
      <c r="DZ147" s="192"/>
      <c r="EA147" s="192"/>
      <c r="EB147" s="192"/>
      <c r="EC147" s="192"/>
      <c r="ED147" s="192"/>
      <c r="EE147" s="192"/>
      <c r="EF147" s="192"/>
    </row>
    <row r="148" spans="1:136" s="73" customFormat="1" ht="15.75" customHeight="1" x14ac:dyDescent="0.25">
      <c r="A148" s="572">
        <v>32</v>
      </c>
      <c r="B148" s="573"/>
      <c r="C148" s="90"/>
      <c r="D148" s="574" t="s">
        <v>4</v>
      </c>
      <c r="E148" s="574"/>
      <c r="F148" s="574"/>
      <c r="G148" s="575"/>
      <c r="H148" s="75">
        <f t="shared" si="662"/>
        <v>0</v>
      </c>
      <c r="I148" s="77">
        <f>SUM(I149:I152)</f>
        <v>0</v>
      </c>
      <c r="J148" s="61">
        <f>SUM(J149:J152)</f>
        <v>0</v>
      </c>
      <c r="K148" s="79">
        <f>SUM(K149:K152)</f>
        <v>0</v>
      </c>
      <c r="L148" s="301">
        <f t="shared" ref="L148:S148" si="665">SUM(L149:L152)</f>
        <v>0</v>
      </c>
      <c r="M148" s="95">
        <f t="shared" si="665"/>
        <v>0</v>
      </c>
      <c r="N148" s="78">
        <f t="shared" si="665"/>
        <v>0</v>
      </c>
      <c r="O148" s="78">
        <f t="shared" ref="O148" si="666">SUM(O149:O152)</f>
        <v>0</v>
      </c>
      <c r="P148" s="78">
        <f t="shared" si="665"/>
        <v>0</v>
      </c>
      <c r="Q148" s="78">
        <f t="shared" si="665"/>
        <v>0</v>
      </c>
      <c r="R148" s="78">
        <f t="shared" si="665"/>
        <v>0</v>
      </c>
      <c r="S148" s="79">
        <f t="shared" si="665"/>
        <v>0</v>
      </c>
      <c r="T148" s="237">
        <f t="shared" si="663"/>
        <v>0</v>
      </c>
      <c r="U148" s="77">
        <f>SUM(U149:U152)</f>
        <v>0</v>
      </c>
      <c r="V148" s="61">
        <f>SUM(V149:V152)</f>
        <v>0</v>
      </c>
      <c r="W148" s="79">
        <f t="shared" ref="W148:AE148" si="667">SUM(W149:W152)</f>
        <v>0</v>
      </c>
      <c r="X148" s="301">
        <f t="shared" si="667"/>
        <v>0</v>
      </c>
      <c r="Y148" s="95">
        <f t="shared" si="667"/>
        <v>0</v>
      </c>
      <c r="Z148" s="78">
        <f t="shared" si="667"/>
        <v>0</v>
      </c>
      <c r="AA148" s="78">
        <f t="shared" ref="AA148" si="668">SUM(AA149:AA152)</f>
        <v>0</v>
      </c>
      <c r="AB148" s="78">
        <f t="shared" si="667"/>
        <v>0</v>
      </c>
      <c r="AC148" s="78">
        <f t="shared" si="667"/>
        <v>0</v>
      </c>
      <c r="AD148" s="78">
        <f t="shared" si="667"/>
        <v>0</v>
      </c>
      <c r="AE148" s="79">
        <f t="shared" si="667"/>
        <v>0</v>
      </c>
      <c r="AF148" s="262">
        <f t="shared" si="664"/>
        <v>0</v>
      </c>
      <c r="AG148" s="315">
        <f>SUM(AG149:AG152)</f>
        <v>0</v>
      </c>
      <c r="AH148" s="263">
        <f>SUM(AH149:AH152)</f>
        <v>0</v>
      </c>
      <c r="AI148" s="239">
        <f t="shared" ref="AI148:AQ148" si="669">SUM(AI149:AI152)</f>
        <v>0</v>
      </c>
      <c r="AJ148" s="303">
        <f t="shared" si="669"/>
        <v>0</v>
      </c>
      <c r="AK148" s="240">
        <f t="shared" si="669"/>
        <v>0</v>
      </c>
      <c r="AL148" s="241">
        <f t="shared" si="669"/>
        <v>0</v>
      </c>
      <c r="AM148" s="241">
        <f t="shared" ref="AM148" si="670">SUM(AM149:AM152)</f>
        <v>0</v>
      </c>
      <c r="AN148" s="241">
        <f t="shared" si="669"/>
        <v>0</v>
      </c>
      <c r="AO148" s="241">
        <f t="shared" si="669"/>
        <v>0</v>
      </c>
      <c r="AP148" s="241">
        <f t="shared" si="669"/>
        <v>0</v>
      </c>
      <c r="AQ148" s="239">
        <f t="shared" si="669"/>
        <v>0</v>
      </c>
      <c r="AR148" s="206"/>
      <c r="AS148" s="89"/>
      <c r="AT148" s="388"/>
      <c r="AU148" s="388"/>
      <c r="AV148" s="388"/>
      <c r="AW148" s="190"/>
      <c r="AX148" s="190"/>
      <c r="AY148" s="190"/>
      <c r="AZ148" s="190"/>
      <c r="BA148" s="190"/>
      <c r="BB148" s="190"/>
      <c r="BC148" s="190"/>
      <c r="BD148" s="190"/>
      <c r="BE148" s="190"/>
      <c r="BF148" s="190"/>
      <c r="BG148" s="190"/>
      <c r="BH148" s="190"/>
      <c r="BI148" s="190"/>
      <c r="BJ148" s="190"/>
      <c r="BK148" s="190"/>
      <c r="BL148" s="190"/>
      <c r="BM148" s="190"/>
      <c r="BN148" s="190"/>
      <c r="BO148" s="190"/>
      <c r="BP148" s="190"/>
      <c r="BQ148" s="190"/>
      <c r="BR148" s="190"/>
      <c r="BS148" s="190"/>
      <c r="BT148" s="190"/>
      <c r="BU148" s="190"/>
      <c r="BV148" s="190"/>
      <c r="BW148" s="190"/>
      <c r="BX148" s="190"/>
      <c r="BY148" s="190"/>
      <c r="BZ148" s="190"/>
      <c r="CA148" s="190"/>
      <c r="CB148" s="190"/>
      <c r="CC148" s="190"/>
      <c r="CD148" s="190"/>
      <c r="CE148" s="190"/>
      <c r="CF148" s="190"/>
      <c r="CG148" s="190"/>
      <c r="CH148" s="190"/>
      <c r="CI148" s="190"/>
      <c r="CJ148" s="190"/>
      <c r="CK148" s="190"/>
      <c r="CL148" s="190"/>
      <c r="CM148" s="190"/>
      <c r="CN148" s="190"/>
      <c r="CO148" s="190"/>
      <c r="CP148" s="190"/>
      <c r="CQ148" s="190"/>
      <c r="CR148" s="190"/>
      <c r="CS148" s="190"/>
      <c r="CT148" s="190"/>
      <c r="CU148" s="190"/>
      <c r="CV148" s="190"/>
      <c r="CW148" s="190"/>
      <c r="CX148" s="190"/>
      <c r="CY148" s="190"/>
      <c r="CZ148" s="190"/>
      <c r="DA148" s="190"/>
      <c r="DB148" s="190"/>
      <c r="DC148" s="190"/>
      <c r="DD148" s="190"/>
      <c r="DE148" s="190"/>
      <c r="DF148" s="190"/>
      <c r="DG148" s="190"/>
      <c r="DH148" s="190"/>
      <c r="DI148" s="190"/>
      <c r="DJ148" s="190"/>
      <c r="DK148" s="190"/>
      <c r="DL148" s="190"/>
      <c r="DM148" s="190"/>
      <c r="DN148" s="190"/>
      <c r="DO148" s="190"/>
      <c r="DP148" s="190"/>
      <c r="DQ148" s="190"/>
      <c r="DR148" s="190"/>
      <c r="DS148" s="190"/>
      <c r="DT148" s="190"/>
      <c r="DU148" s="190"/>
      <c r="DV148" s="190"/>
      <c r="DW148" s="190"/>
      <c r="DX148" s="190"/>
      <c r="DY148" s="190"/>
      <c r="DZ148" s="190"/>
      <c r="EA148" s="190"/>
      <c r="EB148" s="190"/>
      <c r="EC148" s="190"/>
      <c r="ED148" s="190"/>
      <c r="EE148" s="190"/>
      <c r="EF148" s="190"/>
    </row>
    <row r="149" spans="1:136" s="72" customFormat="1" ht="15.75" customHeight="1" x14ac:dyDescent="0.25">
      <c r="A149" s="230"/>
      <c r="B149" s="179"/>
      <c r="C149" s="179">
        <v>321</v>
      </c>
      <c r="D149" s="576" t="s">
        <v>5</v>
      </c>
      <c r="E149" s="576"/>
      <c r="F149" s="576"/>
      <c r="G149" s="577"/>
      <c r="H149" s="76">
        <f t="shared" si="662"/>
        <v>0</v>
      </c>
      <c r="I149" s="80"/>
      <c r="J149" s="94"/>
      <c r="K149" s="82"/>
      <c r="L149" s="302"/>
      <c r="M149" s="118"/>
      <c r="N149" s="81"/>
      <c r="O149" s="81"/>
      <c r="P149" s="81"/>
      <c r="Q149" s="81"/>
      <c r="R149" s="81"/>
      <c r="S149" s="82"/>
      <c r="T149" s="28">
        <f t="shared" si="663"/>
        <v>0</v>
      </c>
      <c r="U149" s="80"/>
      <c r="V149" s="94"/>
      <c r="W149" s="82"/>
      <c r="X149" s="302"/>
      <c r="Y149" s="118"/>
      <c r="Z149" s="81"/>
      <c r="AA149" s="81"/>
      <c r="AB149" s="81"/>
      <c r="AC149" s="81"/>
      <c r="AD149" s="81"/>
      <c r="AE149" s="82"/>
      <c r="AF149" s="109">
        <f t="shared" si="664"/>
        <v>0</v>
      </c>
      <c r="AG149" s="29">
        <f t="shared" ref="AG149:AG152" si="671">I149+U149</f>
        <v>0</v>
      </c>
      <c r="AH149" s="92">
        <f t="shared" ref="AH149:AH152" si="672">J149+V149</f>
        <v>0</v>
      </c>
      <c r="AI149" s="31">
        <f t="shared" ref="AI149:AI152" si="673">K149+W149</f>
        <v>0</v>
      </c>
      <c r="AJ149" s="326">
        <f t="shared" ref="AJ149:AJ152" si="674">L149+X149</f>
        <v>0</v>
      </c>
      <c r="AK149" s="290">
        <f t="shared" ref="AK149:AK152" si="675">M149+Y149</f>
        <v>0</v>
      </c>
      <c r="AL149" s="30">
        <f t="shared" ref="AL149:AL152" si="676">N149+Z149</f>
        <v>0</v>
      </c>
      <c r="AM149" s="30">
        <f t="shared" ref="AM149:AM152" si="677">O149+AA149</f>
        <v>0</v>
      </c>
      <c r="AN149" s="30">
        <f t="shared" ref="AN149:AN152" si="678">P149+AB149</f>
        <v>0</v>
      </c>
      <c r="AO149" s="30">
        <f t="shared" ref="AO149:AO152" si="679">Q149+AC149</f>
        <v>0</v>
      </c>
      <c r="AP149" s="30">
        <f t="shared" ref="AP149:AP152" si="680">R149+AD149</f>
        <v>0</v>
      </c>
      <c r="AQ149" s="31">
        <f t="shared" ref="AQ149:AQ152" si="681">S149+AE149</f>
        <v>0</v>
      </c>
      <c r="AR149" s="206"/>
      <c r="AS149" s="89"/>
      <c r="AT149" s="388"/>
      <c r="AU149" s="388"/>
      <c r="AV149" s="388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 x14ac:dyDescent="0.25">
      <c r="A150" s="230"/>
      <c r="B150" s="179"/>
      <c r="C150" s="179">
        <v>322</v>
      </c>
      <c r="D150" s="576" t="s">
        <v>6</v>
      </c>
      <c r="E150" s="576"/>
      <c r="F150" s="576"/>
      <c r="G150" s="577"/>
      <c r="H150" s="76">
        <f t="shared" si="662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663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664"/>
        <v>0</v>
      </c>
      <c r="AG150" s="29">
        <f t="shared" si="671"/>
        <v>0</v>
      </c>
      <c r="AH150" s="92">
        <f t="shared" si="672"/>
        <v>0</v>
      </c>
      <c r="AI150" s="31">
        <f t="shared" si="673"/>
        <v>0</v>
      </c>
      <c r="AJ150" s="326">
        <f t="shared" si="674"/>
        <v>0</v>
      </c>
      <c r="AK150" s="290">
        <f t="shared" si="675"/>
        <v>0</v>
      </c>
      <c r="AL150" s="30">
        <f t="shared" si="676"/>
        <v>0</v>
      </c>
      <c r="AM150" s="30">
        <f t="shared" si="677"/>
        <v>0</v>
      </c>
      <c r="AN150" s="30">
        <f t="shared" si="678"/>
        <v>0</v>
      </c>
      <c r="AO150" s="30">
        <f t="shared" si="679"/>
        <v>0</v>
      </c>
      <c r="AP150" s="30">
        <f t="shared" si="680"/>
        <v>0</v>
      </c>
      <c r="AQ150" s="31">
        <f t="shared" si="681"/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customHeight="1" x14ac:dyDescent="0.25">
      <c r="A151" s="230"/>
      <c r="B151" s="179"/>
      <c r="C151" s="179">
        <v>323</v>
      </c>
      <c r="D151" s="576" t="s">
        <v>7</v>
      </c>
      <c r="E151" s="576"/>
      <c r="F151" s="576"/>
      <c r="G151" s="577"/>
      <c r="H151" s="76">
        <f>SUM(I151:S151)</f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>SUM(U151:AE151)</f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>SUM(AG151:AQ151)</f>
        <v>0</v>
      </c>
      <c r="AG151" s="29">
        <f t="shared" si="671"/>
        <v>0</v>
      </c>
      <c r="AH151" s="92">
        <f t="shared" si="672"/>
        <v>0</v>
      </c>
      <c r="AI151" s="31">
        <f t="shared" si="673"/>
        <v>0</v>
      </c>
      <c r="AJ151" s="326">
        <f t="shared" si="674"/>
        <v>0</v>
      </c>
      <c r="AK151" s="290">
        <f t="shared" si="675"/>
        <v>0</v>
      </c>
      <c r="AL151" s="30">
        <f t="shared" si="676"/>
        <v>0</v>
      </c>
      <c r="AM151" s="30">
        <f t="shared" si="677"/>
        <v>0</v>
      </c>
      <c r="AN151" s="30">
        <f t="shared" si="678"/>
        <v>0</v>
      </c>
      <c r="AO151" s="30">
        <f t="shared" si="679"/>
        <v>0</v>
      </c>
      <c r="AP151" s="30">
        <f t="shared" si="680"/>
        <v>0</v>
      </c>
      <c r="AQ151" s="31">
        <f t="shared" si="681"/>
        <v>0</v>
      </c>
      <c r="AR151" s="206"/>
      <c r="AS151" s="190"/>
      <c r="AT151" s="190"/>
      <c r="AU151" s="190"/>
      <c r="AV151" s="190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customHeight="1" x14ac:dyDescent="0.25">
      <c r="A152" s="230"/>
      <c r="B152" s="179"/>
      <c r="C152" s="179">
        <v>329</v>
      </c>
      <c r="D152" s="576" t="s">
        <v>8</v>
      </c>
      <c r="E152" s="576"/>
      <c r="F152" s="576"/>
      <c r="G152" s="577"/>
      <c r="H152" s="76">
        <f t="shared" ref="H152" si="682"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 t="shared" ref="T152" si="683"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 t="shared" ref="AF152" si="684">SUM(AG152:AQ152)</f>
        <v>0</v>
      </c>
      <c r="AG152" s="29">
        <f t="shared" si="671"/>
        <v>0</v>
      </c>
      <c r="AH152" s="92">
        <f t="shared" si="672"/>
        <v>0</v>
      </c>
      <c r="AI152" s="31">
        <f t="shared" si="673"/>
        <v>0</v>
      </c>
      <c r="AJ152" s="326">
        <f t="shared" si="674"/>
        <v>0</v>
      </c>
      <c r="AK152" s="290">
        <f t="shared" si="675"/>
        <v>0</v>
      </c>
      <c r="AL152" s="30">
        <f t="shared" si="676"/>
        <v>0</v>
      </c>
      <c r="AM152" s="30">
        <f t="shared" si="677"/>
        <v>0</v>
      </c>
      <c r="AN152" s="30">
        <f t="shared" si="678"/>
        <v>0</v>
      </c>
      <c r="AO152" s="30">
        <f t="shared" si="679"/>
        <v>0</v>
      </c>
      <c r="AP152" s="30">
        <f t="shared" si="680"/>
        <v>0</v>
      </c>
      <c r="AQ152" s="31">
        <f t="shared" si="681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272" customFormat="1" ht="12.75" customHeight="1" x14ac:dyDescent="0.25">
      <c r="A153" s="270"/>
      <c r="B153" s="271"/>
      <c r="D153" s="273"/>
      <c r="E153" s="273"/>
      <c r="F153" s="273"/>
      <c r="G153" s="273"/>
      <c r="I153" s="599"/>
      <c r="J153" s="599"/>
      <c r="K153" s="599"/>
      <c r="L153" s="599"/>
      <c r="M153" s="599"/>
      <c r="N153" s="599"/>
      <c r="O153" s="599"/>
      <c r="P153" s="599"/>
      <c r="Q153" s="599"/>
      <c r="R153" s="599"/>
      <c r="S153" s="599"/>
      <c r="T153" s="391"/>
      <c r="U153" s="599"/>
      <c r="V153" s="599"/>
      <c r="W153" s="599"/>
      <c r="X153" s="599"/>
      <c r="Y153" s="599"/>
      <c r="Z153" s="599"/>
      <c r="AA153" s="599"/>
      <c r="AB153" s="599"/>
      <c r="AC153" s="599"/>
      <c r="AD153" s="599"/>
      <c r="AE153" s="599"/>
      <c r="AF153" s="276"/>
      <c r="AG153" s="601"/>
      <c r="AH153" s="601"/>
      <c r="AI153" s="601"/>
      <c r="AJ153" s="601"/>
      <c r="AK153" s="601"/>
      <c r="AL153" s="601"/>
      <c r="AM153" s="601"/>
      <c r="AN153" s="601"/>
      <c r="AO153" s="601"/>
      <c r="AP153" s="601"/>
      <c r="AQ153" s="602"/>
      <c r="AR153" s="274"/>
      <c r="AS153" s="310"/>
      <c r="AT153" s="310"/>
      <c r="AU153" s="310"/>
      <c r="AV153" s="310"/>
      <c r="AW153" s="275"/>
      <c r="AX153" s="275"/>
      <c r="AY153" s="275"/>
      <c r="AZ153" s="275"/>
      <c r="BA153" s="275"/>
      <c r="BB153" s="275"/>
      <c r="BC153" s="275"/>
      <c r="BD153" s="275"/>
      <c r="BE153" s="275"/>
      <c r="BF153" s="275"/>
      <c r="BG153" s="275"/>
      <c r="BH153" s="275"/>
      <c r="BI153" s="275"/>
      <c r="BJ153" s="275"/>
      <c r="BK153" s="275"/>
      <c r="BL153" s="275"/>
      <c r="BM153" s="275"/>
      <c r="BN153" s="275"/>
      <c r="BO153" s="275"/>
      <c r="BP153" s="276"/>
      <c r="BQ153" s="276"/>
      <c r="BR153" s="276"/>
      <c r="BS153" s="276"/>
      <c r="BT153" s="276"/>
      <c r="BU153" s="276"/>
      <c r="BV153" s="276"/>
      <c r="BW153" s="276"/>
      <c r="BX153" s="276"/>
      <c r="BY153" s="276"/>
      <c r="BZ153" s="276"/>
      <c r="CA153" s="276"/>
      <c r="CB153" s="276"/>
      <c r="CC153" s="276"/>
      <c r="CD153" s="276"/>
      <c r="CE153" s="276"/>
      <c r="CF153" s="276"/>
      <c r="CG153" s="276"/>
      <c r="CH153" s="276"/>
      <c r="CI153" s="276"/>
      <c r="CJ153" s="276"/>
      <c r="CK153" s="276"/>
      <c r="CL153" s="276"/>
      <c r="CM153" s="276"/>
      <c r="CN153" s="276"/>
      <c r="CO153" s="276"/>
      <c r="CP153" s="276"/>
      <c r="CQ153" s="276"/>
      <c r="CR153" s="276"/>
      <c r="CS153" s="276"/>
      <c r="CT153" s="276"/>
      <c r="CU153" s="276"/>
      <c r="CV153" s="276"/>
      <c r="CW153" s="276"/>
      <c r="CX153" s="276"/>
      <c r="CY153" s="276"/>
      <c r="CZ153" s="276"/>
      <c r="DA153" s="276"/>
      <c r="DB153" s="276"/>
      <c r="DC153" s="276"/>
      <c r="DD153" s="276"/>
      <c r="DE153" s="276"/>
      <c r="DF153" s="276"/>
      <c r="DG153" s="276"/>
      <c r="DH153" s="276"/>
      <c r="DI153" s="276"/>
      <c r="DJ153" s="276"/>
      <c r="DK153" s="276"/>
      <c r="DL153" s="276"/>
      <c r="DM153" s="276"/>
      <c r="DN153" s="276"/>
      <c r="DO153" s="276"/>
      <c r="DP153" s="276"/>
      <c r="DQ153" s="276"/>
      <c r="DR153" s="276"/>
      <c r="DS153" s="276"/>
      <c r="DT153" s="276"/>
      <c r="DU153" s="276"/>
      <c r="DV153" s="276"/>
      <c r="DW153" s="276"/>
      <c r="DX153" s="276"/>
      <c r="DY153" s="276"/>
      <c r="DZ153" s="276"/>
      <c r="EA153" s="276"/>
      <c r="EB153" s="276"/>
      <c r="EC153" s="276"/>
      <c r="ED153" s="276"/>
      <c r="EE153" s="276"/>
      <c r="EF153" s="276"/>
    </row>
    <row r="154" spans="1:136" s="62" customFormat="1" ht="10.5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1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1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650"/>
      <c r="AT154" s="650"/>
      <c r="AU154" s="650"/>
      <c r="AV154" s="650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5" customHeight="1" x14ac:dyDescent="0.25">
      <c r="A155" s="589" t="s">
        <v>289</v>
      </c>
      <c r="B155" s="590"/>
      <c r="C155" s="590"/>
      <c r="D155" s="580" t="s">
        <v>292</v>
      </c>
      <c r="E155" s="580"/>
      <c r="F155" s="580"/>
      <c r="G155" s="581"/>
      <c r="H155" s="83">
        <f>SUM(I155:S155)</f>
        <v>0</v>
      </c>
      <c r="I155" s="84">
        <f>I156</f>
        <v>0</v>
      </c>
      <c r="J155" s="285">
        <f>J156</f>
        <v>0</v>
      </c>
      <c r="K155" s="86">
        <f t="shared" ref="K155:AQ155" si="685">K156</f>
        <v>0</v>
      </c>
      <c r="L155" s="300">
        <f t="shared" si="685"/>
        <v>0</v>
      </c>
      <c r="M155" s="120">
        <f t="shared" si="685"/>
        <v>0</v>
      </c>
      <c r="N155" s="85">
        <f t="shared" si="685"/>
        <v>0</v>
      </c>
      <c r="O155" s="85">
        <f t="shared" si="685"/>
        <v>0</v>
      </c>
      <c r="P155" s="85">
        <f t="shared" si="685"/>
        <v>0</v>
      </c>
      <c r="Q155" s="85">
        <f t="shared" si="685"/>
        <v>0</v>
      </c>
      <c r="R155" s="85">
        <f t="shared" si="685"/>
        <v>0</v>
      </c>
      <c r="S155" s="86">
        <f t="shared" si="685"/>
        <v>0</v>
      </c>
      <c r="T155" s="245">
        <f>SUM(U155:AE155)</f>
        <v>0</v>
      </c>
      <c r="U155" s="84">
        <f>U156</f>
        <v>0</v>
      </c>
      <c r="V155" s="285">
        <f>V156</f>
        <v>0</v>
      </c>
      <c r="W155" s="86">
        <f t="shared" si="685"/>
        <v>0</v>
      </c>
      <c r="X155" s="300">
        <f t="shared" si="685"/>
        <v>0</v>
      </c>
      <c r="Y155" s="120">
        <f t="shared" si="685"/>
        <v>0</v>
      </c>
      <c r="Z155" s="85">
        <f t="shared" si="685"/>
        <v>0</v>
      </c>
      <c r="AA155" s="85">
        <f t="shared" si="685"/>
        <v>0</v>
      </c>
      <c r="AB155" s="85">
        <f t="shared" si="685"/>
        <v>0</v>
      </c>
      <c r="AC155" s="85">
        <f t="shared" si="685"/>
        <v>0</v>
      </c>
      <c r="AD155" s="85">
        <f t="shared" si="685"/>
        <v>0</v>
      </c>
      <c r="AE155" s="86">
        <f t="shared" si="685"/>
        <v>0</v>
      </c>
      <c r="AF155" s="261">
        <f>SUM(AG155:AQ155)</f>
        <v>0</v>
      </c>
      <c r="AG155" s="468">
        <f>AG156</f>
        <v>0</v>
      </c>
      <c r="AH155" s="469">
        <f>AH156</f>
        <v>0</v>
      </c>
      <c r="AI155" s="470">
        <f t="shared" si="685"/>
        <v>0</v>
      </c>
      <c r="AJ155" s="471">
        <f t="shared" si="685"/>
        <v>0</v>
      </c>
      <c r="AK155" s="472">
        <f t="shared" si="685"/>
        <v>0</v>
      </c>
      <c r="AL155" s="473">
        <f t="shared" si="685"/>
        <v>0</v>
      </c>
      <c r="AM155" s="473">
        <f t="shared" si="685"/>
        <v>0</v>
      </c>
      <c r="AN155" s="473">
        <f t="shared" si="685"/>
        <v>0</v>
      </c>
      <c r="AO155" s="473">
        <f t="shared" si="685"/>
        <v>0</v>
      </c>
      <c r="AP155" s="473">
        <f t="shared" si="685"/>
        <v>0</v>
      </c>
      <c r="AQ155" s="470">
        <f t="shared" si="685"/>
        <v>0</v>
      </c>
      <c r="AR155" s="206"/>
      <c r="AS155" s="124"/>
      <c r="AT155" s="196"/>
      <c r="AU155" s="196"/>
      <c r="AV155" s="196"/>
      <c r="AW155" s="193"/>
      <c r="AX155" s="193"/>
      <c r="AY155" s="193"/>
      <c r="AZ155" s="193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customHeight="1" x14ac:dyDescent="0.25">
      <c r="A156" s="436">
        <v>3</v>
      </c>
      <c r="B156" s="68"/>
      <c r="C156" s="90"/>
      <c r="D156" s="574" t="s">
        <v>16</v>
      </c>
      <c r="E156" s="574"/>
      <c r="F156" s="574"/>
      <c r="G156" s="575"/>
      <c r="H156" s="75">
        <f t="shared" ref="H156:H163" si="686">SUM(I156:S156)</f>
        <v>0</v>
      </c>
      <c r="I156" s="77">
        <f>I157+I161</f>
        <v>0</v>
      </c>
      <c r="J156" s="61">
        <f>J157+J161</f>
        <v>0</v>
      </c>
      <c r="K156" s="79">
        <f t="shared" ref="K156:S156" si="687">K157+K161</f>
        <v>0</v>
      </c>
      <c r="L156" s="301">
        <f t="shared" si="687"/>
        <v>0</v>
      </c>
      <c r="M156" s="95">
        <f t="shared" si="687"/>
        <v>0</v>
      </c>
      <c r="N156" s="78">
        <f t="shared" si="687"/>
        <v>0</v>
      </c>
      <c r="O156" s="78">
        <f t="shared" ref="O156" si="688">O157+O161</f>
        <v>0</v>
      </c>
      <c r="P156" s="78">
        <f t="shared" si="687"/>
        <v>0</v>
      </c>
      <c r="Q156" s="78">
        <f t="shared" si="687"/>
        <v>0</v>
      </c>
      <c r="R156" s="78">
        <f t="shared" si="687"/>
        <v>0</v>
      </c>
      <c r="S156" s="79">
        <f t="shared" si="687"/>
        <v>0</v>
      </c>
      <c r="T156" s="237">
        <f t="shared" ref="T156:T163" si="689">SUM(U156:AE156)</f>
        <v>0</v>
      </c>
      <c r="U156" s="77">
        <f>U157+U161</f>
        <v>0</v>
      </c>
      <c r="V156" s="61">
        <f>V157+V161</f>
        <v>0</v>
      </c>
      <c r="W156" s="79">
        <f t="shared" ref="W156:AE156" si="690">W157+W161</f>
        <v>0</v>
      </c>
      <c r="X156" s="301">
        <f t="shared" si="690"/>
        <v>0</v>
      </c>
      <c r="Y156" s="95">
        <f t="shared" si="690"/>
        <v>0</v>
      </c>
      <c r="Z156" s="78">
        <f t="shared" si="690"/>
        <v>0</v>
      </c>
      <c r="AA156" s="78">
        <f t="shared" ref="AA156" si="691">AA157+AA161</f>
        <v>0</v>
      </c>
      <c r="AB156" s="78">
        <f t="shared" si="690"/>
        <v>0</v>
      </c>
      <c r="AC156" s="78">
        <f t="shared" si="690"/>
        <v>0</v>
      </c>
      <c r="AD156" s="78">
        <f t="shared" si="690"/>
        <v>0</v>
      </c>
      <c r="AE156" s="79">
        <f t="shared" si="690"/>
        <v>0</v>
      </c>
      <c r="AF156" s="262">
        <f t="shared" ref="AF156:AF163" si="692">SUM(AG156:AQ156)</f>
        <v>0</v>
      </c>
      <c r="AG156" s="315">
        <f>AG157+AG161</f>
        <v>0</v>
      </c>
      <c r="AH156" s="263">
        <f>AH157+AH161</f>
        <v>0</v>
      </c>
      <c r="AI156" s="239">
        <f t="shared" ref="AI156:AQ156" si="693">AI157+AI161</f>
        <v>0</v>
      </c>
      <c r="AJ156" s="303">
        <f t="shared" si="693"/>
        <v>0</v>
      </c>
      <c r="AK156" s="240">
        <f t="shared" si="693"/>
        <v>0</v>
      </c>
      <c r="AL156" s="241">
        <f t="shared" si="693"/>
        <v>0</v>
      </c>
      <c r="AM156" s="241">
        <f t="shared" ref="AM156" si="694">AM157+AM161</f>
        <v>0</v>
      </c>
      <c r="AN156" s="241">
        <f t="shared" si="693"/>
        <v>0</v>
      </c>
      <c r="AO156" s="241">
        <f t="shared" si="693"/>
        <v>0</v>
      </c>
      <c r="AP156" s="241">
        <f t="shared" si="693"/>
        <v>0</v>
      </c>
      <c r="AQ156" s="239">
        <f t="shared" si="693"/>
        <v>0</v>
      </c>
      <c r="AR156" s="206"/>
      <c r="AS156" s="89"/>
      <c r="AT156" s="388"/>
      <c r="AU156" s="388"/>
      <c r="AV156" s="388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H156" s="192"/>
      <c r="BI156" s="192"/>
      <c r="BJ156" s="192"/>
      <c r="BK156" s="192"/>
      <c r="BL156" s="192"/>
      <c r="BM156" s="192"/>
      <c r="BN156" s="192"/>
      <c r="BO156" s="192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customHeight="1" x14ac:dyDescent="0.25">
      <c r="A157" s="572">
        <v>31</v>
      </c>
      <c r="B157" s="573"/>
      <c r="C157" s="90"/>
      <c r="D157" s="574" t="s">
        <v>0</v>
      </c>
      <c r="E157" s="574"/>
      <c r="F157" s="574"/>
      <c r="G157" s="575"/>
      <c r="H157" s="75">
        <f t="shared" si="686"/>
        <v>0</v>
      </c>
      <c r="I157" s="96">
        <f>SUM(I158:I160)</f>
        <v>0</v>
      </c>
      <c r="J157" s="61">
        <f>SUM(J158:J160)</f>
        <v>0</v>
      </c>
      <c r="K157" s="79">
        <f t="shared" ref="K157:S157" si="695">SUM(K158:K160)</f>
        <v>0</v>
      </c>
      <c r="L157" s="301">
        <f t="shared" si="695"/>
        <v>0</v>
      </c>
      <c r="M157" s="95">
        <f t="shared" si="695"/>
        <v>0</v>
      </c>
      <c r="N157" s="78">
        <f t="shared" si="695"/>
        <v>0</v>
      </c>
      <c r="O157" s="78">
        <f t="shared" ref="O157" si="696">SUM(O158:O160)</f>
        <v>0</v>
      </c>
      <c r="P157" s="78">
        <f t="shared" si="695"/>
        <v>0</v>
      </c>
      <c r="Q157" s="78">
        <f t="shared" si="695"/>
        <v>0</v>
      </c>
      <c r="R157" s="78">
        <f t="shared" si="695"/>
        <v>0</v>
      </c>
      <c r="S157" s="229">
        <f t="shared" si="695"/>
        <v>0</v>
      </c>
      <c r="T157" s="248">
        <f t="shared" si="689"/>
        <v>0</v>
      </c>
      <c r="U157" s="96">
        <f>SUM(U158:U160)</f>
        <v>0</v>
      </c>
      <c r="V157" s="78">
        <f>SUM(V158:V160)</f>
        <v>0</v>
      </c>
      <c r="W157" s="79">
        <f t="shared" ref="W157:AE157" si="697">SUM(W158:W160)</f>
        <v>0</v>
      </c>
      <c r="X157" s="301">
        <f t="shared" si="697"/>
        <v>0</v>
      </c>
      <c r="Y157" s="95">
        <f t="shared" si="697"/>
        <v>0</v>
      </c>
      <c r="Z157" s="78">
        <f t="shared" si="697"/>
        <v>0</v>
      </c>
      <c r="AA157" s="78">
        <f t="shared" ref="AA157" si="698">SUM(AA158:AA160)</f>
        <v>0</v>
      </c>
      <c r="AB157" s="78">
        <f t="shared" si="697"/>
        <v>0</v>
      </c>
      <c r="AC157" s="78">
        <f t="shared" si="697"/>
        <v>0</v>
      </c>
      <c r="AD157" s="78">
        <f t="shared" si="697"/>
        <v>0</v>
      </c>
      <c r="AE157" s="229">
        <f t="shared" si="697"/>
        <v>0</v>
      </c>
      <c r="AF157" s="262">
        <f t="shared" si="692"/>
        <v>0</v>
      </c>
      <c r="AG157" s="238">
        <f>SUM(AG158:AG160)</f>
        <v>0</v>
      </c>
      <c r="AH157" s="241">
        <f>SUM(AH158:AH160)</f>
        <v>0</v>
      </c>
      <c r="AI157" s="239">
        <f t="shared" ref="AI157:AQ157" si="699">SUM(AI158:AI160)</f>
        <v>0</v>
      </c>
      <c r="AJ157" s="303">
        <f t="shared" si="699"/>
        <v>0</v>
      </c>
      <c r="AK157" s="240">
        <f t="shared" si="699"/>
        <v>0</v>
      </c>
      <c r="AL157" s="241">
        <f t="shared" si="699"/>
        <v>0</v>
      </c>
      <c r="AM157" s="241">
        <f t="shared" ref="AM157" si="700">SUM(AM158:AM160)</f>
        <v>0</v>
      </c>
      <c r="AN157" s="241">
        <f t="shared" si="699"/>
        <v>0</v>
      </c>
      <c r="AO157" s="241">
        <f t="shared" si="699"/>
        <v>0</v>
      </c>
      <c r="AP157" s="241">
        <f t="shared" si="699"/>
        <v>0</v>
      </c>
      <c r="AQ157" s="242">
        <f t="shared" si="699"/>
        <v>0</v>
      </c>
      <c r="AR157" s="206"/>
      <c r="AS157" s="89"/>
      <c r="AT157" s="388"/>
      <c r="AU157" s="388"/>
      <c r="AV157" s="388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customHeight="1" x14ac:dyDescent="0.25">
      <c r="A158" s="230"/>
      <c r="B158" s="179"/>
      <c r="C158" s="179">
        <v>311</v>
      </c>
      <c r="D158" s="576" t="s">
        <v>1</v>
      </c>
      <c r="E158" s="576"/>
      <c r="F158" s="576"/>
      <c r="G158" s="576"/>
      <c r="H158" s="76">
        <f t="shared" si="686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89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92"/>
        <v>0</v>
      </c>
      <c r="AG158" s="29">
        <f t="shared" ref="AG158:AG160" si="701">I158+U158</f>
        <v>0</v>
      </c>
      <c r="AH158" s="92">
        <f t="shared" ref="AH158:AH160" si="702">J158+V158</f>
        <v>0</v>
      </c>
      <c r="AI158" s="31">
        <f t="shared" ref="AI158:AI160" si="703">K158+W158</f>
        <v>0</v>
      </c>
      <c r="AJ158" s="326">
        <f t="shared" ref="AJ158:AJ160" si="704">L158+X158</f>
        <v>0</v>
      </c>
      <c r="AK158" s="290">
        <f t="shared" ref="AK158:AK160" si="705">M158+Y158</f>
        <v>0</v>
      </c>
      <c r="AL158" s="30">
        <f t="shared" ref="AL158:AL160" si="706">N158+Z158</f>
        <v>0</v>
      </c>
      <c r="AM158" s="30">
        <f t="shared" ref="AM158:AM160" si="707">O158+AA158</f>
        <v>0</v>
      </c>
      <c r="AN158" s="30">
        <f t="shared" ref="AN158:AN160" si="708">P158+AB158</f>
        <v>0</v>
      </c>
      <c r="AO158" s="30">
        <f t="shared" ref="AO158:AO160" si="709">Q158+AC158</f>
        <v>0</v>
      </c>
      <c r="AP158" s="30">
        <f t="shared" ref="AP158:AP160" si="710">R158+AD158</f>
        <v>0</v>
      </c>
      <c r="AQ158" s="31">
        <f t="shared" ref="AQ158:AQ160" si="711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 x14ac:dyDescent="0.25">
      <c r="A159" s="230"/>
      <c r="B159" s="179"/>
      <c r="C159" s="179">
        <v>312</v>
      </c>
      <c r="D159" s="576" t="s">
        <v>2</v>
      </c>
      <c r="E159" s="576"/>
      <c r="F159" s="576"/>
      <c r="G159" s="577"/>
      <c r="H159" s="76">
        <f t="shared" si="686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89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92"/>
        <v>0</v>
      </c>
      <c r="AG159" s="29">
        <f t="shared" si="701"/>
        <v>0</v>
      </c>
      <c r="AH159" s="92">
        <f t="shared" si="702"/>
        <v>0</v>
      </c>
      <c r="AI159" s="31">
        <f t="shared" si="703"/>
        <v>0</v>
      </c>
      <c r="AJ159" s="326">
        <f t="shared" si="704"/>
        <v>0</v>
      </c>
      <c r="AK159" s="290">
        <f t="shared" si="705"/>
        <v>0</v>
      </c>
      <c r="AL159" s="30">
        <f t="shared" si="706"/>
        <v>0</v>
      </c>
      <c r="AM159" s="30">
        <f t="shared" si="707"/>
        <v>0</v>
      </c>
      <c r="AN159" s="30">
        <f t="shared" si="708"/>
        <v>0</v>
      </c>
      <c r="AO159" s="30">
        <f t="shared" si="709"/>
        <v>0</v>
      </c>
      <c r="AP159" s="30">
        <f t="shared" si="710"/>
        <v>0</v>
      </c>
      <c r="AQ159" s="31">
        <f t="shared" si="711"/>
        <v>0</v>
      </c>
      <c r="AR159" s="206"/>
      <c r="AS159" s="190"/>
      <c r="AT159" s="190"/>
      <c r="AU159" s="190"/>
      <c r="AV159" s="190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 x14ac:dyDescent="0.25">
      <c r="A160" s="230"/>
      <c r="B160" s="179"/>
      <c r="C160" s="179">
        <v>313</v>
      </c>
      <c r="D160" s="576" t="s">
        <v>3</v>
      </c>
      <c r="E160" s="576"/>
      <c r="F160" s="576"/>
      <c r="G160" s="576"/>
      <c r="H160" s="76">
        <f t="shared" si="686"/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 t="shared" si="689"/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 t="shared" si="692"/>
        <v>0</v>
      </c>
      <c r="AG160" s="29">
        <f t="shared" si="701"/>
        <v>0</v>
      </c>
      <c r="AH160" s="92">
        <f t="shared" si="702"/>
        <v>0</v>
      </c>
      <c r="AI160" s="31">
        <f t="shared" si="703"/>
        <v>0</v>
      </c>
      <c r="AJ160" s="326">
        <f t="shared" si="704"/>
        <v>0</v>
      </c>
      <c r="AK160" s="290">
        <f t="shared" si="705"/>
        <v>0</v>
      </c>
      <c r="AL160" s="30">
        <f t="shared" si="706"/>
        <v>0</v>
      </c>
      <c r="AM160" s="30">
        <f t="shared" si="707"/>
        <v>0</v>
      </c>
      <c r="AN160" s="30">
        <f t="shared" si="708"/>
        <v>0</v>
      </c>
      <c r="AO160" s="30">
        <f t="shared" si="709"/>
        <v>0</v>
      </c>
      <c r="AP160" s="30">
        <f t="shared" si="710"/>
        <v>0</v>
      </c>
      <c r="AQ160" s="31">
        <f t="shared" si="711"/>
        <v>0</v>
      </c>
      <c r="AR160" s="206"/>
      <c r="AS160" s="89"/>
      <c r="AT160" s="388"/>
      <c r="AU160" s="388"/>
      <c r="AV160" s="388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3" customFormat="1" ht="15.75" customHeight="1" x14ac:dyDescent="0.25">
      <c r="A161" s="572">
        <v>32</v>
      </c>
      <c r="B161" s="573"/>
      <c r="C161" s="90"/>
      <c r="D161" s="574" t="s">
        <v>4</v>
      </c>
      <c r="E161" s="574"/>
      <c r="F161" s="574"/>
      <c r="G161" s="575"/>
      <c r="H161" s="75">
        <f t="shared" si="686"/>
        <v>0</v>
      </c>
      <c r="I161" s="77">
        <f t="shared" ref="I161:S161" si="712">SUM(I162:I165)</f>
        <v>0</v>
      </c>
      <c r="J161" s="61">
        <f t="shared" ref="J161" si="713">SUM(J162:J165)</f>
        <v>0</v>
      </c>
      <c r="K161" s="79">
        <f t="shared" si="712"/>
        <v>0</v>
      </c>
      <c r="L161" s="301">
        <f t="shared" si="712"/>
        <v>0</v>
      </c>
      <c r="M161" s="95">
        <f t="shared" si="712"/>
        <v>0</v>
      </c>
      <c r="N161" s="78">
        <f t="shared" si="712"/>
        <v>0</v>
      </c>
      <c r="O161" s="78">
        <f t="shared" ref="O161" si="714">SUM(O162:O165)</f>
        <v>0</v>
      </c>
      <c r="P161" s="78">
        <f t="shared" si="712"/>
        <v>0</v>
      </c>
      <c r="Q161" s="78">
        <f t="shared" si="712"/>
        <v>0</v>
      </c>
      <c r="R161" s="78">
        <f t="shared" si="712"/>
        <v>0</v>
      </c>
      <c r="S161" s="79">
        <f t="shared" si="712"/>
        <v>0</v>
      </c>
      <c r="T161" s="237">
        <f t="shared" si="689"/>
        <v>0</v>
      </c>
      <c r="U161" s="77">
        <f t="shared" ref="U161:AE161" si="715">SUM(U162:U165)</f>
        <v>0</v>
      </c>
      <c r="V161" s="61">
        <f t="shared" ref="V161" si="716">SUM(V162:V165)</f>
        <v>0</v>
      </c>
      <c r="W161" s="79">
        <f t="shared" si="715"/>
        <v>0</v>
      </c>
      <c r="X161" s="301">
        <f t="shared" si="715"/>
        <v>0</v>
      </c>
      <c r="Y161" s="95">
        <f t="shared" si="715"/>
        <v>0</v>
      </c>
      <c r="Z161" s="78">
        <f t="shared" si="715"/>
        <v>0</v>
      </c>
      <c r="AA161" s="78">
        <f t="shared" ref="AA161" si="717">SUM(AA162:AA165)</f>
        <v>0</v>
      </c>
      <c r="AB161" s="78">
        <f t="shared" si="715"/>
        <v>0</v>
      </c>
      <c r="AC161" s="78">
        <f t="shared" si="715"/>
        <v>0</v>
      </c>
      <c r="AD161" s="78">
        <f t="shared" si="715"/>
        <v>0</v>
      </c>
      <c r="AE161" s="79">
        <f t="shared" si="715"/>
        <v>0</v>
      </c>
      <c r="AF161" s="262">
        <f t="shared" si="692"/>
        <v>0</v>
      </c>
      <c r="AG161" s="315">
        <f t="shared" ref="AG161:AQ161" si="718">SUM(AG162:AG165)</f>
        <v>0</v>
      </c>
      <c r="AH161" s="263">
        <f t="shared" ref="AH161" si="719">SUM(AH162:AH165)</f>
        <v>0</v>
      </c>
      <c r="AI161" s="239">
        <f t="shared" si="718"/>
        <v>0</v>
      </c>
      <c r="AJ161" s="303">
        <f t="shared" si="718"/>
        <v>0</v>
      </c>
      <c r="AK161" s="240">
        <f t="shared" si="718"/>
        <v>0</v>
      </c>
      <c r="AL161" s="241">
        <f t="shared" si="718"/>
        <v>0</v>
      </c>
      <c r="AM161" s="241">
        <f t="shared" ref="AM161" si="720">SUM(AM162:AM165)</f>
        <v>0</v>
      </c>
      <c r="AN161" s="241">
        <f t="shared" si="718"/>
        <v>0</v>
      </c>
      <c r="AO161" s="241">
        <f t="shared" si="718"/>
        <v>0</v>
      </c>
      <c r="AP161" s="241">
        <f t="shared" si="718"/>
        <v>0</v>
      </c>
      <c r="AQ161" s="239">
        <f t="shared" si="718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.75" customHeight="1" x14ac:dyDescent="0.25">
      <c r="A162" s="230"/>
      <c r="B162" s="179"/>
      <c r="C162" s="179">
        <v>321</v>
      </c>
      <c r="D162" s="576" t="s">
        <v>5</v>
      </c>
      <c r="E162" s="576"/>
      <c r="F162" s="576"/>
      <c r="G162" s="576"/>
      <c r="H162" s="76">
        <f t="shared" si="686"/>
        <v>0</v>
      </c>
      <c r="I162" s="80"/>
      <c r="J162" s="94"/>
      <c r="K162" s="82"/>
      <c r="L162" s="302"/>
      <c r="M162" s="118"/>
      <c r="N162" s="81"/>
      <c r="O162" s="81"/>
      <c r="P162" s="81"/>
      <c r="Q162" s="81"/>
      <c r="R162" s="81"/>
      <c r="S162" s="82"/>
      <c r="T162" s="28">
        <f t="shared" si="689"/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 t="shared" si="692"/>
        <v>0</v>
      </c>
      <c r="AG162" s="29">
        <f t="shared" ref="AG162:AG165" si="721">I162+U162</f>
        <v>0</v>
      </c>
      <c r="AH162" s="92">
        <f t="shared" ref="AH162:AH165" si="722">J162+V162</f>
        <v>0</v>
      </c>
      <c r="AI162" s="31">
        <f t="shared" ref="AI162:AI165" si="723">K162+W162</f>
        <v>0</v>
      </c>
      <c r="AJ162" s="326">
        <f t="shared" ref="AJ162:AJ165" si="724">L162+X162</f>
        <v>0</v>
      </c>
      <c r="AK162" s="290">
        <f t="shared" ref="AK162:AK165" si="725">M162+Y162</f>
        <v>0</v>
      </c>
      <c r="AL162" s="30">
        <f t="shared" ref="AL162:AL165" si="726">N162+Z162</f>
        <v>0</v>
      </c>
      <c r="AM162" s="30">
        <f t="shared" ref="AM162:AM165" si="727">O162+AA162</f>
        <v>0</v>
      </c>
      <c r="AN162" s="30">
        <f t="shared" ref="AN162:AN165" si="728">P162+AB162</f>
        <v>0</v>
      </c>
      <c r="AO162" s="30">
        <f t="shared" ref="AO162:AO165" si="729">Q162+AC162</f>
        <v>0</v>
      </c>
      <c r="AP162" s="30">
        <f t="shared" ref="AP162:AP165" si="730">R162+AD162</f>
        <v>0</v>
      </c>
      <c r="AQ162" s="31">
        <f t="shared" ref="AQ162:AQ165" si="731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15.75" customHeight="1" x14ac:dyDescent="0.25">
      <c r="A163" s="230"/>
      <c r="B163" s="179"/>
      <c r="C163" s="179">
        <v>322</v>
      </c>
      <c r="D163" s="576" t="s">
        <v>6</v>
      </c>
      <c r="E163" s="576"/>
      <c r="F163" s="576"/>
      <c r="G163" s="576"/>
      <c r="H163" s="76">
        <f t="shared" si="686"/>
        <v>0</v>
      </c>
      <c r="I163" s="80"/>
      <c r="J163" s="94"/>
      <c r="K163" s="82"/>
      <c r="L163" s="302"/>
      <c r="M163" s="118"/>
      <c r="N163" s="81"/>
      <c r="O163" s="81"/>
      <c r="P163" s="81"/>
      <c r="Q163" s="81"/>
      <c r="R163" s="81"/>
      <c r="S163" s="82"/>
      <c r="T163" s="28">
        <f t="shared" si="689"/>
        <v>0</v>
      </c>
      <c r="U163" s="80"/>
      <c r="V163" s="94"/>
      <c r="W163" s="82"/>
      <c r="X163" s="302"/>
      <c r="Y163" s="118"/>
      <c r="Z163" s="81"/>
      <c r="AA163" s="81"/>
      <c r="AB163" s="81"/>
      <c r="AC163" s="81"/>
      <c r="AD163" s="81"/>
      <c r="AE163" s="82"/>
      <c r="AF163" s="109">
        <f t="shared" si="692"/>
        <v>0</v>
      </c>
      <c r="AG163" s="29">
        <f t="shared" si="721"/>
        <v>0</v>
      </c>
      <c r="AH163" s="92">
        <f t="shared" si="722"/>
        <v>0</v>
      </c>
      <c r="AI163" s="31">
        <f t="shared" si="723"/>
        <v>0</v>
      </c>
      <c r="AJ163" s="326">
        <f t="shared" si="724"/>
        <v>0</v>
      </c>
      <c r="AK163" s="290">
        <f t="shared" si="725"/>
        <v>0</v>
      </c>
      <c r="AL163" s="30">
        <f t="shared" si="726"/>
        <v>0</v>
      </c>
      <c r="AM163" s="30">
        <f t="shared" si="727"/>
        <v>0</v>
      </c>
      <c r="AN163" s="30">
        <f t="shared" si="728"/>
        <v>0</v>
      </c>
      <c r="AO163" s="30">
        <f t="shared" si="729"/>
        <v>0</v>
      </c>
      <c r="AP163" s="30">
        <f t="shared" si="730"/>
        <v>0</v>
      </c>
      <c r="AQ163" s="31">
        <f t="shared" si="731"/>
        <v>0</v>
      </c>
      <c r="AR163" s="206"/>
      <c r="AS163" s="89"/>
      <c r="AT163" s="388"/>
      <c r="AU163" s="388"/>
      <c r="AV163" s="388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72" customFormat="1" ht="15.75" customHeight="1" x14ac:dyDescent="0.25">
      <c r="A164" s="230"/>
      <c r="B164" s="179"/>
      <c r="C164" s="179">
        <v>323</v>
      </c>
      <c r="D164" s="576" t="s">
        <v>7</v>
      </c>
      <c r="E164" s="576"/>
      <c r="F164" s="576"/>
      <c r="G164" s="576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si="721"/>
        <v>0</v>
      </c>
      <c r="AH164" s="92">
        <f t="shared" si="722"/>
        <v>0</v>
      </c>
      <c r="AI164" s="31">
        <f t="shared" si="723"/>
        <v>0</v>
      </c>
      <c r="AJ164" s="326">
        <f t="shared" si="724"/>
        <v>0</v>
      </c>
      <c r="AK164" s="290">
        <f t="shared" si="725"/>
        <v>0</v>
      </c>
      <c r="AL164" s="30">
        <f t="shared" si="726"/>
        <v>0</v>
      </c>
      <c r="AM164" s="30">
        <f t="shared" si="727"/>
        <v>0</v>
      </c>
      <c r="AN164" s="30">
        <f t="shared" si="728"/>
        <v>0</v>
      </c>
      <c r="AO164" s="30">
        <f t="shared" si="729"/>
        <v>0</v>
      </c>
      <c r="AP164" s="30">
        <f t="shared" si="730"/>
        <v>0</v>
      </c>
      <c r="AQ164" s="31">
        <f t="shared" si="731"/>
        <v>0</v>
      </c>
      <c r="AR164" s="206"/>
      <c r="AS164" s="190"/>
      <c r="AT164" s="190"/>
      <c r="AU164" s="190"/>
      <c r="AV164" s="190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72" customFormat="1" ht="15.75" customHeight="1" x14ac:dyDescent="0.25">
      <c r="A165" s="230"/>
      <c r="B165" s="179"/>
      <c r="C165" s="179">
        <v>329</v>
      </c>
      <c r="D165" s="576" t="s">
        <v>8</v>
      </c>
      <c r="E165" s="576"/>
      <c r="F165" s="576"/>
      <c r="G165" s="577"/>
      <c r="H165" s="76">
        <f t="shared" ref="H165" si="732">SUM(I165:S165)</f>
        <v>0</v>
      </c>
      <c r="I165" s="80"/>
      <c r="J165" s="94"/>
      <c r="K165" s="82"/>
      <c r="L165" s="302"/>
      <c r="M165" s="118"/>
      <c r="N165" s="81"/>
      <c r="O165" s="81"/>
      <c r="P165" s="81"/>
      <c r="Q165" s="81"/>
      <c r="R165" s="81"/>
      <c r="S165" s="82"/>
      <c r="T165" s="28">
        <f t="shared" ref="T165" si="733">SUM(U165:AE165)</f>
        <v>0</v>
      </c>
      <c r="U165" s="80"/>
      <c r="V165" s="94"/>
      <c r="W165" s="82"/>
      <c r="X165" s="302"/>
      <c r="Y165" s="118"/>
      <c r="Z165" s="81"/>
      <c r="AA165" s="81"/>
      <c r="AB165" s="81"/>
      <c r="AC165" s="81"/>
      <c r="AD165" s="81"/>
      <c r="AE165" s="82"/>
      <c r="AF165" s="109">
        <f t="shared" ref="AF165" si="734">SUM(AG165:AQ165)</f>
        <v>0</v>
      </c>
      <c r="AG165" s="29">
        <f t="shared" si="721"/>
        <v>0</v>
      </c>
      <c r="AH165" s="92">
        <f t="shared" si="722"/>
        <v>0</v>
      </c>
      <c r="AI165" s="31">
        <f t="shared" si="723"/>
        <v>0</v>
      </c>
      <c r="AJ165" s="326">
        <f t="shared" si="724"/>
        <v>0</v>
      </c>
      <c r="AK165" s="290">
        <f t="shared" si="725"/>
        <v>0</v>
      </c>
      <c r="AL165" s="30">
        <f t="shared" si="726"/>
        <v>0</v>
      </c>
      <c r="AM165" s="30">
        <f t="shared" si="727"/>
        <v>0</v>
      </c>
      <c r="AN165" s="30">
        <f t="shared" si="728"/>
        <v>0</v>
      </c>
      <c r="AO165" s="30">
        <f t="shared" si="729"/>
        <v>0</v>
      </c>
      <c r="AP165" s="30">
        <f t="shared" si="730"/>
        <v>0</v>
      </c>
      <c r="AQ165" s="31">
        <f t="shared" si="731"/>
        <v>0</v>
      </c>
      <c r="AR165" s="206"/>
      <c r="AS165" s="190"/>
      <c r="AT165" s="190"/>
      <c r="AU165" s="190"/>
      <c r="AV165" s="190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  <c r="CU165" s="89"/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</row>
    <row r="166" spans="1:136" s="272" customFormat="1" ht="12.75" customHeight="1" x14ac:dyDescent="0.25">
      <c r="A166" s="270"/>
      <c r="B166" s="271"/>
      <c r="D166" s="273"/>
      <c r="E166" s="273"/>
      <c r="F166" s="273"/>
      <c r="G166" s="273"/>
      <c r="I166" s="599" t="s">
        <v>124</v>
      </c>
      <c r="J166" s="599"/>
      <c r="K166" s="599"/>
      <c r="L166" s="599"/>
      <c r="M166" s="599"/>
      <c r="N166" s="599"/>
      <c r="O166" s="599"/>
      <c r="P166" s="599"/>
      <c r="Q166" s="599"/>
      <c r="R166" s="599"/>
      <c r="S166" s="599"/>
      <c r="T166" s="391"/>
      <c r="U166" s="599"/>
      <c r="V166" s="599"/>
      <c r="W166" s="599"/>
      <c r="X166" s="599"/>
      <c r="Y166" s="599"/>
      <c r="Z166" s="599"/>
      <c r="AA166" s="599"/>
      <c r="AB166" s="599"/>
      <c r="AC166" s="599"/>
      <c r="AD166" s="599"/>
      <c r="AE166" s="599"/>
      <c r="AF166" s="276"/>
      <c r="AG166" s="601"/>
      <c r="AH166" s="601"/>
      <c r="AI166" s="601"/>
      <c r="AJ166" s="601"/>
      <c r="AK166" s="601"/>
      <c r="AL166" s="601"/>
      <c r="AM166" s="601"/>
      <c r="AN166" s="601"/>
      <c r="AO166" s="601"/>
      <c r="AP166" s="601"/>
      <c r="AQ166" s="602"/>
      <c r="AR166" s="274"/>
      <c r="AS166" s="310"/>
      <c r="AT166" s="310"/>
      <c r="AU166" s="310"/>
      <c r="AV166" s="310"/>
      <c r="AW166" s="275"/>
      <c r="AX166" s="275"/>
      <c r="AY166" s="275"/>
      <c r="AZ166" s="275"/>
      <c r="BA166" s="275"/>
      <c r="BB166" s="275"/>
      <c r="BC166" s="275"/>
      <c r="BD166" s="275"/>
      <c r="BE166" s="275"/>
      <c r="BF166" s="275"/>
      <c r="BG166" s="275"/>
      <c r="BH166" s="275"/>
      <c r="BI166" s="275"/>
      <c r="BJ166" s="275"/>
      <c r="BK166" s="275"/>
      <c r="BL166" s="275"/>
      <c r="BM166" s="275"/>
      <c r="BN166" s="275"/>
      <c r="BO166" s="275"/>
      <c r="BP166" s="276"/>
      <c r="BQ166" s="276"/>
      <c r="BR166" s="276"/>
      <c r="BS166" s="276"/>
      <c r="BT166" s="276"/>
      <c r="BU166" s="276"/>
      <c r="BV166" s="276"/>
      <c r="BW166" s="276"/>
      <c r="BX166" s="276"/>
      <c r="BY166" s="276"/>
      <c r="BZ166" s="276"/>
      <c r="CA166" s="276"/>
      <c r="CB166" s="276"/>
      <c r="CC166" s="276"/>
      <c r="CD166" s="276"/>
      <c r="CE166" s="276"/>
      <c r="CF166" s="276"/>
      <c r="CG166" s="276"/>
      <c r="CH166" s="276"/>
      <c r="CI166" s="276"/>
      <c r="CJ166" s="276"/>
      <c r="CK166" s="276"/>
      <c r="CL166" s="276"/>
      <c r="CM166" s="276"/>
      <c r="CN166" s="276"/>
      <c r="CO166" s="276"/>
      <c r="CP166" s="276"/>
      <c r="CQ166" s="276"/>
      <c r="CR166" s="276"/>
      <c r="CS166" s="276"/>
      <c r="CT166" s="276"/>
      <c r="CU166" s="276"/>
      <c r="CV166" s="276"/>
      <c r="CW166" s="276"/>
      <c r="CX166" s="276"/>
      <c r="CY166" s="276"/>
      <c r="CZ166" s="276"/>
      <c r="DA166" s="276"/>
      <c r="DB166" s="276"/>
      <c r="DC166" s="276"/>
      <c r="DD166" s="276"/>
      <c r="DE166" s="276"/>
      <c r="DF166" s="276"/>
      <c r="DG166" s="276"/>
      <c r="DH166" s="276"/>
      <c r="DI166" s="276"/>
      <c r="DJ166" s="276"/>
      <c r="DK166" s="276"/>
      <c r="DL166" s="276"/>
      <c r="DM166" s="276"/>
      <c r="DN166" s="276"/>
      <c r="DO166" s="276"/>
      <c r="DP166" s="276"/>
      <c r="DQ166" s="276"/>
      <c r="DR166" s="276"/>
      <c r="DS166" s="276"/>
      <c r="DT166" s="276"/>
      <c r="DU166" s="276"/>
      <c r="DV166" s="276"/>
      <c r="DW166" s="276"/>
      <c r="DX166" s="276"/>
      <c r="DY166" s="276"/>
      <c r="DZ166" s="276"/>
      <c r="EA166" s="276"/>
      <c r="EB166" s="276"/>
      <c r="EC166" s="276"/>
      <c r="ED166" s="276"/>
      <c r="EE166" s="276"/>
      <c r="EF166" s="276"/>
    </row>
    <row r="167" spans="1:136" s="62" customFormat="1" ht="10.5" customHeight="1" x14ac:dyDescent="0.25">
      <c r="A167" s="232"/>
      <c r="B167" s="87"/>
      <c r="C167" s="87"/>
      <c r="D167" s="88"/>
      <c r="E167" s="88"/>
      <c r="F167" s="88"/>
      <c r="G167" s="88"/>
      <c r="H167" s="91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1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1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125"/>
      <c r="AR167" s="206"/>
      <c r="AS167" s="438"/>
      <c r="AT167" s="438"/>
      <c r="AU167" s="438"/>
      <c r="AV167" s="438"/>
      <c r="AW167" s="107"/>
      <c r="AX167" s="107"/>
      <c r="AY167" s="107"/>
      <c r="AZ167" s="107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  <c r="BK167" s="107"/>
      <c r="BL167" s="107"/>
      <c r="BM167" s="107"/>
      <c r="BN167" s="107"/>
      <c r="BO167" s="107"/>
    </row>
    <row r="168" spans="1:136" s="110" customFormat="1" ht="27" customHeight="1" x14ac:dyDescent="0.25">
      <c r="A168" s="636" t="s">
        <v>296</v>
      </c>
      <c r="B168" s="637"/>
      <c r="C168" s="637"/>
      <c r="D168" s="638" t="s">
        <v>293</v>
      </c>
      <c r="E168" s="638"/>
      <c r="F168" s="638"/>
      <c r="G168" s="639"/>
      <c r="H168" s="97">
        <f>SUM(I168:S168)</f>
        <v>9168378</v>
      </c>
      <c r="I168" s="98">
        <f t="shared" ref="I168:S168" si="735">I169+I189+I199</f>
        <v>0</v>
      </c>
      <c r="J168" s="284">
        <f t="shared" si="735"/>
        <v>1048800</v>
      </c>
      <c r="K168" s="122">
        <f t="shared" si="735"/>
        <v>0</v>
      </c>
      <c r="L168" s="299">
        <f t="shared" si="735"/>
        <v>7612578</v>
      </c>
      <c r="M168" s="119">
        <f t="shared" si="735"/>
        <v>325000</v>
      </c>
      <c r="N168" s="99">
        <f t="shared" si="735"/>
        <v>25000</v>
      </c>
      <c r="O168" s="99">
        <f t="shared" si="735"/>
        <v>0</v>
      </c>
      <c r="P168" s="99">
        <f t="shared" si="735"/>
        <v>110000</v>
      </c>
      <c r="Q168" s="99">
        <f t="shared" si="735"/>
        <v>47000</v>
      </c>
      <c r="R168" s="99">
        <f t="shared" si="735"/>
        <v>0</v>
      </c>
      <c r="S168" s="122">
        <f t="shared" si="735"/>
        <v>0</v>
      </c>
      <c r="T168" s="246">
        <f>SUM(U168:AE168)</f>
        <v>197049</v>
      </c>
      <c r="U168" s="98">
        <f t="shared" ref="U168:AE168" si="736">U169+U189+U199</f>
        <v>0</v>
      </c>
      <c r="V168" s="284">
        <f t="shared" si="736"/>
        <v>0</v>
      </c>
      <c r="W168" s="122">
        <f t="shared" si="736"/>
        <v>0</v>
      </c>
      <c r="X168" s="299">
        <f t="shared" si="736"/>
        <v>0</v>
      </c>
      <c r="Y168" s="119">
        <f t="shared" si="736"/>
        <v>143532</v>
      </c>
      <c r="Z168" s="99">
        <f t="shared" si="736"/>
        <v>0</v>
      </c>
      <c r="AA168" s="99">
        <f t="shared" si="736"/>
        <v>0</v>
      </c>
      <c r="AB168" s="99">
        <f t="shared" si="736"/>
        <v>53517</v>
      </c>
      <c r="AC168" s="99">
        <f t="shared" si="736"/>
        <v>0</v>
      </c>
      <c r="AD168" s="99">
        <f t="shared" si="736"/>
        <v>0</v>
      </c>
      <c r="AE168" s="122">
        <f t="shared" si="736"/>
        <v>0</v>
      </c>
      <c r="AF168" s="260">
        <f t="shared" ref="AF168:AF183" si="737">SUM(AG168:AQ168)</f>
        <v>9365427</v>
      </c>
      <c r="AG168" s="462">
        <f t="shared" ref="AG168:AQ168" si="738">AG169+AG189+AG199</f>
        <v>0</v>
      </c>
      <c r="AH168" s="463">
        <f t="shared" si="738"/>
        <v>1048800</v>
      </c>
      <c r="AI168" s="464">
        <f t="shared" si="738"/>
        <v>0</v>
      </c>
      <c r="AJ168" s="465">
        <f t="shared" si="738"/>
        <v>7612578</v>
      </c>
      <c r="AK168" s="466">
        <f t="shared" si="738"/>
        <v>468532</v>
      </c>
      <c r="AL168" s="467">
        <f t="shared" si="738"/>
        <v>25000</v>
      </c>
      <c r="AM168" s="467">
        <f t="shared" si="738"/>
        <v>0</v>
      </c>
      <c r="AN168" s="467">
        <f t="shared" si="738"/>
        <v>163517</v>
      </c>
      <c r="AO168" s="467">
        <f t="shared" si="738"/>
        <v>47000</v>
      </c>
      <c r="AP168" s="467">
        <f t="shared" si="738"/>
        <v>0</v>
      </c>
      <c r="AQ168" s="464">
        <f t="shared" si="738"/>
        <v>0</v>
      </c>
      <c r="AR168" s="206"/>
      <c r="AS168" s="438"/>
      <c r="AT168" s="438"/>
      <c r="AU168" s="438"/>
      <c r="AV168" s="438"/>
      <c r="AW168" s="438"/>
      <c r="AX168" s="438"/>
      <c r="AY168" s="438"/>
      <c r="AZ168" s="438"/>
      <c r="BA168" s="438"/>
      <c r="BB168" s="438"/>
      <c r="BC168" s="438"/>
      <c r="BD168" s="438"/>
      <c r="BE168" s="438"/>
      <c r="BF168" s="438"/>
      <c r="BG168" s="438"/>
      <c r="BH168" s="438"/>
      <c r="BI168" s="195"/>
      <c r="BJ168" s="195"/>
      <c r="BK168" s="195"/>
      <c r="BL168" s="195"/>
      <c r="BM168" s="195"/>
      <c r="BN168" s="195"/>
      <c r="BO168" s="195"/>
      <c r="BP168" s="191"/>
      <c r="BQ168" s="191"/>
      <c r="BR168" s="191"/>
      <c r="BS168" s="191"/>
      <c r="BT168" s="191"/>
      <c r="BU168" s="191"/>
      <c r="BV168" s="191"/>
      <c r="BW168" s="191"/>
      <c r="BX168" s="191"/>
      <c r="BY168" s="191"/>
      <c r="BZ168" s="191"/>
      <c r="CA168" s="191"/>
      <c r="CB168" s="191"/>
      <c r="CC168" s="191"/>
      <c r="CD168" s="191"/>
      <c r="CE168" s="191"/>
      <c r="CF168" s="191"/>
      <c r="CG168" s="191"/>
      <c r="CH168" s="191"/>
      <c r="CI168" s="191"/>
      <c r="CJ168" s="191"/>
      <c r="CK168" s="191"/>
      <c r="CL168" s="191"/>
      <c r="CM168" s="191"/>
      <c r="CN168" s="191"/>
      <c r="CO168" s="191"/>
      <c r="CP168" s="191"/>
      <c r="CQ168" s="191"/>
      <c r="CR168" s="191"/>
      <c r="CS168" s="191"/>
      <c r="CT168" s="191"/>
      <c r="CU168" s="191"/>
      <c r="CV168" s="191"/>
      <c r="CW168" s="191"/>
      <c r="CX168" s="191"/>
      <c r="CY168" s="191"/>
      <c r="CZ168" s="191"/>
      <c r="DA168" s="191"/>
      <c r="DB168" s="191"/>
      <c r="DC168" s="191"/>
      <c r="DD168" s="191"/>
      <c r="DE168" s="191"/>
      <c r="DF168" s="191"/>
      <c r="DG168" s="191"/>
      <c r="DH168" s="191"/>
      <c r="DI168" s="191"/>
      <c r="DJ168" s="191"/>
      <c r="DK168" s="191"/>
      <c r="DL168" s="191"/>
      <c r="DM168" s="191"/>
      <c r="DN168" s="191"/>
      <c r="DO168" s="191"/>
      <c r="DP168" s="191"/>
      <c r="DQ168" s="191"/>
      <c r="DR168" s="191"/>
      <c r="DS168" s="191"/>
      <c r="DT168" s="191"/>
      <c r="DU168" s="191"/>
      <c r="DV168" s="191"/>
      <c r="DW168" s="191"/>
      <c r="DX168" s="191"/>
      <c r="DY168" s="191"/>
      <c r="DZ168" s="191"/>
      <c r="EA168" s="191"/>
      <c r="EB168" s="191"/>
      <c r="EC168" s="191"/>
      <c r="ED168" s="191"/>
      <c r="EE168" s="191"/>
      <c r="EF168" s="191"/>
    </row>
    <row r="169" spans="1:136" s="74" customFormat="1" ht="25.5" customHeight="1" x14ac:dyDescent="0.25">
      <c r="A169" s="585" t="s">
        <v>294</v>
      </c>
      <c r="B169" s="586"/>
      <c r="C169" s="586"/>
      <c r="D169" s="580" t="s">
        <v>129</v>
      </c>
      <c r="E169" s="580"/>
      <c r="F169" s="580"/>
      <c r="G169" s="581"/>
      <c r="H169" s="83">
        <f>SUM(I169:S169)</f>
        <v>9138378</v>
      </c>
      <c r="I169" s="84">
        <f>I170+I184</f>
        <v>0</v>
      </c>
      <c r="J169" s="285">
        <f t="shared" ref="J169:R169" si="739">J170+J184</f>
        <v>1048800</v>
      </c>
      <c r="K169" s="86">
        <f t="shared" si="739"/>
        <v>0</v>
      </c>
      <c r="L169" s="300">
        <f t="shared" si="739"/>
        <v>7612578</v>
      </c>
      <c r="M169" s="120">
        <f t="shared" si="739"/>
        <v>295000</v>
      </c>
      <c r="N169" s="85">
        <f t="shared" si="739"/>
        <v>25000</v>
      </c>
      <c r="O169" s="85">
        <f>O170+O184</f>
        <v>0</v>
      </c>
      <c r="P169" s="85">
        <f t="shared" si="739"/>
        <v>110000</v>
      </c>
      <c r="Q169" s="85">
        <f t="shared" si="739"/>
        <v>47000</v>
      </c>
      <c r="R169" s="85">
        <f t="shared" si="739"/>
        <v>0</v>
      </c>
      <c r="S169" s="86">
        <f>S170+S184</f>
        <v>0</v>
      </c>
      <c r="T169" s="245">
        <f>SUM(U169:AE169)</f>
        <v>151041</v>
      </c>
      <c r="U169" s="84">
        <f>U170+U184</f>
        <v>0</v>
      </c>
      <c r="V169" s="285">
        <f t="shared" ref="V169" si="740">V170+V184</f>
        <v>0</v>
      </c>
      <c r="W169" s="86">
        <f t="shared" ref="W169" si="741">W170+W184</f>
        <v>0</v>
      </c>
      <c r="X169" s="300">
        <f t="shared" ref="X169" si="742">X170+X184</f>
        <v>0</v>
      </c>
      <c r="Y169" s="120">
        <f t="shared" ref="Y169" si="743">Y170+Y184</f>
        <v>143532</v>
      </c>
      <c r="Z169" s="85">
        <f t="shared" ref="Z169" si="744">Z170+Z184</f>
        <v>0</v>
      </c>
      <c r="AA169" s="85">
        <f>AA170+AA184</f>
        <v>0</v>
      </c>
      <c r="AB169" s="85">
        <f t="shared" ref="AB169" si="745">AB170+AB184</f>
        <v>7509</v>
      </c>
      <c r="AC169" s="85">
        <f t="shared" ref="AC169" si="746">AC170+AC184</f>
        <v>0</v>
      </c>
      <c r="AD169" s="85">
        <f t="shared" ref="AD169" si="747">AD170+AD184</f>
        <v>0</v>
      </c>
      <c r="AE169" s="86">
        <f>AE170+AE184</f>
        <v>0</v>
      </c>
      <c r="AF169" s="261">
        <f>SUM(AG169:AQ169)</f>
        <v>9289419</v>
      </c>
      <c r="AG169" s="468">
        <f>AG170+AG184</f>
        <v>0</v>
      </c>
      <c r="AH169" s="469">
        <f t="shared" ref="AH169" si="748">AH170+AH184</f>
        <v>1048800</v>
      </c>
      <c r="AI169" s="470">
        <f t="shared" ref="AI169" si="749">AI170+AI184</f>
        <v>0</v>
      </c>
      <c r="AJ169" s="471">
        <f t="shared" ref="AJ169" si="750">AJ170+AJ184</f>
        <v>7612578</v>
      </c>
      <c r="AK169" s="472">
        <f t="shared" ref="AK169" si="751">AK170+AK184</f>
        <v>438532</v>
      </c>
      <c r="AL169" s="473">
        <f t="shared" ref="AL169" si="752">AL170+AL184</f>
        <v>25000</v>
      </c>
      <c r="AM169" s="473">
        <f>AM170+AM184</f>
        <v>0</v>
      </c>
      <c r="AN169" s="473">
        <f t="shared" ref="AN169" si="753">AN170+AN184</f>
        <v>117509</v>
      </c>
      <c r="AO169" s="473">
        <f t="shared" ref="AO169" si="754">AO170+AO184</f>
        <v>47000</v>
      </c>
      <c r="AP169" s="473">
        <f t="shared" ref="AP169" si="755">AP170+AP184</f>
        <v>0</v>
      </c>
      <c r="AQ169" s="470">
        <f>AQ170+AQ184</f>
        <v>0</v>
      </c>
      <c r="AR169" s="192"/>
      <c r="AS169" s="438"/>
      <c r="AT169" s="438"/>
      <c r="AU169" s="438"/>
      <c r="AV169" s="438"/>
      <c r="AW169" s="192"/>
      <c r="AX169" s="192"/>
      <c r="AY169" s="193"/>
      <c r="AZ169" s="193"/>
      <c r="BA169" s="193"/>
      <c r="BB169" s="193"/>
      <c r="BC169" s="193"/>
      <c r="BD169" s="193"/>
      <c r="BE169" s="193"/>
      <c r="BF169" s="193"/>
      <c r="BG169" s="193"/>
      <c r="BH169" s="193"/>
      <c r="BI169" s="193"/>
      <c r="BJ169" s="193"/>
      <c r="BK169" s="193"/>
      <c r="BL169" s="193"/>
      <c r="BM169" s="193"/>
      <c r="BN169" s="193"/>
      <c r="BO169" s="193"/>
      <c r="BP169" s="192"/>
      <c r="BQ169" s="192"/>
      <c r="BR169" s="192"/>
      <c r="BS169" s="192"/>
      <c r="BT169" s="192"/>
      <c r="BU169" s="192"/>
      <c r="BV169" s="192"/>
      <c r="BW169" s="192"/>
      <c r="BX169" s="192"/>
      <c r="BY169" s="192"/>
      <c r="BZ169" s="192"/>
      <c r="CA169" s="192"/>
      <c r="CB169" s="192"/>
      <c r="CC169" s="192"/>
      <c r="CD169" s="192"/>
      <c r="CE169" s="192"/>
      <c r="CF169" s="192"/>
      <c r="CG169" s="192"/>
      <c r="CH169" s="192"/>
      <c r="CI169" s="192"/>
      <c r="CJ169" s="192"/>
      <c r="CK169" s="192"/>
      <c r="CL169" s="192"/>
      <c r="CM169" s="192"/>
      <c r="CN169" s="192"/>
      <c r="CO169" s="192"/>
      <c r="CP169" s="192"/>
      <c r="CQ169" s="192"/>
      <c r="CR169" s="192"/>
      <c r="CS169" s="192"/>
      <c r="CT169" s="192"/>
      <c r="CU169" s="192"/>
      <c r="CV169" s="192"/>
      <c r="CW169" s="192"/>
      <c r="CX169" s="192"/>
      <c r="CY169" s="192"/>
      <c r="CZ169" s="192"/>
      <c r="DA169" s="192"/>
      <c r="DB169" s="192"/>
      <c r="DC169" s="192"/>
      <c r="DD169" s="192"/>
      <c r="DE169" s="192"/>
      <c r="DF169" s="192"/>
      <c r="DG169" s="192"/>
      <c r="DH169" s="192"/>
      <c r="DI169" s="192"/>
      <c r="DJ169" s="192"/>
      <c r="DK169" s="192"/>
      <c r="DL169" s="192"/>
      <c r="DM169" s="192"/>
      <c r="DN169" s="192"/>
      <c r="DO169" s="192"/>
      <c r="DP169" s="192"/>
      <c r="DQ169" s="192"/>
      <c r="DR169" s="192"/>
      <c r="DS169" s="192"/>
      <c r="DT169" s="192"/>
      <c r="DU169" s="192"/>
      <c r="DV169" s="192"/>
      <c r="DW169" s="192"/>
      <c r="DX169" s="192"/>
      <c r="DY169" s="192"/>
      <c r="DZ169" s="192"/>
      <c r="EA169" s="192"/>
      <c r="EB169" s="192"/>
      <c r="EC169" s="192"/>
      <c r="ED169" s="192"/>
      <c r="EE169" s="192"/>
      <c r="EF169" s="192"/>
    </row>
    <row r="170" spans="1:136" s="74" customFormat="1" ht="15.75" customHeight="1" x14ac:dyDescent="0.25">
      <c r="A170" s="436">
        <v>3</v>
      </c>
      <c r="B170" s="68"/>
      <c r="C170" s="90"/>
      <c r="D170" s="574" t="s">
        <v>16</v>
      </c>
      <c r="E170" s="574"/>
      <c r="F170" s="574"/>
      <c r="G170" s="575"/>
      <c r="H170" s="75">
        <f t="shared" ref="H170:H183" si="756">SUM(I170:S170)</f>
        <v>9113378</v>
      </c>
      <c r="I170" s="77">
        <f t="shared" ref="I170:S170" si="757">I171+I175+I181</f>
        <v>0</v>
      </c>
      <c r="J170" s="61">
        <f t="shared" si="757"/>
        <v>1048800</v>
      </c>
      <c r="K170" s="79">
        <f t="shared" si="757"/>
        <v>0</v>
      </c>
      <c r="L170" s="301">
        <f t="shared" si="757"/>
        <v>7612578</v>
      </c>
      <c r="M170" s="95">
        <f t="shared" si="757"/>
        <v>270000</v>
      </c>
      <c r="N170" s="78">
        <f t="shared" si="757"/>
        <v>25000</v>
      </c>
      <c r="O170" s="78">
        <f t="shared" si="757"/>
        <v>0</v>
      </c>
      <c r="P170" s="78">
        <f t="shared" si="757"/>
        <v>110000</v>
      </c>
      <c r="Q170" s="78">
        <f t="shared" si="757"/>
        <v>47000</v>
      </c>
      <c r="R170" s="78">
        <f t="shared" si="757"/>
        <v>0</v>
      </c>
      <c r="S170" s="79">
        <f t="shared" si="757"/>
        <v>0</v>
      </c>
      <c r="T170" s="237">
        <f t="shared" ref="T170:T183" si="758">SUM(U170:AE170)</f>
        <v>168041</v>
      </c>
      <c r="U170" s="77">
        <f t="shared" ref="U170:AE170" si="759">U171+U175+U181</f>
        <v>0</v>
      </c>
      <c r="V170" s="61">
        <f t="shared" si="759"/>
        <v>0</v>
      </c>
      <c r="W170" s="79">
        <f t="shared" si="759"/>
        <v>0</v>
      </c>
      <c r="X170" s="301">
        <f t="shared" si="759"/>
        <v>0</v>
      </c>
      <c r="Y170" s="95">
        <f t="shared" si="759"/>
        <v>160532</v>
      </c>
      <c r="Z170" s="78">
        <f t="shared" si="759"/>
        <v>0</v>
      </c>
      <c r="AA170" s="78">
        <f t="shared" si="759"/>
        <v>0</v>
      </c>
      <c r="AB170" s="78">
        <f t="shared" si="759"/>
        <v>7509</v>
      </c>
      <c r="AC170" s="78">
        <f t="shared" si="759"/>
        <v>0</v>
      </c>
      <c r="AD170" s="78">
        <f t="shared" si="759"/>
        <v>0</v>
      </c>
      <c r="AE170" s="79">
        <f t="shared" si="759"/>
        <v>0</v>
      </c>
      <c r="AF170" s="262">
        <f t="shared" si="737"/>
        <v>9281419</v>
      </c>
      <c r="AG170" s="315">
        <f t="shared" ref="AG170:AQ170" si="760">AG171+AG175+AG181</f>
        <v>0</v>
      </c>
      <c r="AH170" s="263">
        <f t="shared" si="760"/>
        <v>1048800</v>
      </c>
      <c r="AI170" s="239">
        <f t="shared" si="760"/>
        <v>0</v>
      </c>
      <c r="AJ170" s="303">
        <f t="shared" si="760"/>
        <v>7612578</v>
      </c>
      <c r="AK170" s="240">
        <f t="shared" si="760"/>
        <v>430532</v>
      </c>
      <c r="AL170" s="241">
        <f t="shared" si="760"/>
        <v>25000</v>
      </c>
      <c r="AM170" s="241">
        <f t="shared" si="760"/>
        <v>0</v>
      </c>
      <c r="AN170" s="241">
        <f t="shared" si="760"/>
        <v>117509</v>
      </c>
      <c r="AO170" s="241">
        <f t="shared" si="760"/>
        <v>47000</v>
      </c>
      <c r="AP170" s="241">
        <f t="shared" si="760"/>
        <v>0</v>
      </c>
      <c r="AQ170" s="239">
        <f t="shared" si="760"/>
        <v>0</v>
      </c>
      <c r="AR170" s="192"/>
      <c r="AS170" s="191"/>
      <c r="AT170" s="191"/>
      <c r="AU170" s="191"/>
      <c r="AV170" s="191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  <c r="BG170" s="192"/>
      <c r="BH170" s="192"/>
      <c r="BI170" s="192"/>
      <c r="BJ170" s="192"/>
      <c r="BK170" s="192"/>
      <c r="BL170" s="192"/>
      <c r="BM170" s="192"/>
      <c r="BN170" s="192"/>
      <c r="BO170" s="192"/>
      <c r="BP170" s="192"/>
      <c r="BQ170" s="192"/>
      <c r="BR170" s="192"/>
      <c r="BS170" s="192"/>
      <c r="BT170" s="192"/>
      <c r="BU170" s="192"/>
      <c r="BV170" s="192"/>
      <c r="BW170" s="192"/>
      <c r="BX170" s="192"/>
      <c r="BY170" s="192"/>
      <c r="BZ170" s="192"/>
      <c r="CA170" s="192"/>
      <c r="CB170" s="192"/>
      <c r="CC170" s="192"/>
      <c r="CD170" s="192"/>
      <c r="CE170" s="192"/>
      <c r="CF170" s="192"/>
      <c r="CG170" s="192"/>
      <c r="CH170" s="192"/>
      <c r="CI170" s="192"/>
      <c r="CJ170" s="192"/>
      <c r="CK170" s="192"/>
      <c r="CL170" s="192"/>
      <c r="CM170" s="192"/>
      <c r="CN170" s="192"/>
      <c r="CO170" s="192"/>
      <c r="CP170" s="192"/>
      <c r="CQ170" s="192"/>
      <c r="CR170" s="192"/>
      <c r="CS170" s="192"/>
      <c r="CT170" s="192"/>
      <c r="CU170" s="192"/>
      <c r="CV170" s="192"/>
      <c r="CW170" s="192"/>
      <c r="CX170" s="192"/>
      <c r="CY170" s="192"/>
      <c r="CZ170" s="192"/>
      <c r="DA170" s="192"/>
      <c r="DB170" s="192"/>
      <c r="DC170" s="192"/>
      <c r="DD170" s="192"/>
      <c r="DE170" s="192"/>
      <c r="DF170" s="192"/>
      <c r="DG170" s="192"/>
      <c r="DH170" s="192"/>
      <c r="DI170" s="192"/>
      <c r="DJ170" s="192"/>
      <c r="DK170" s="192"/>
      <c r="DL170" s="192"/>
      <c r="DM170" s="192"/>
      <c r="DN170" s="192"/>
      <c r="DO170" s="192"/>
      <c r="DP170" s="192"/>
      <c r="DQ170" s="192"/>
      <c r="DR170" s="192"/>
      <c r="DS170" s="192"/>
      <c r="DT170" s="192"/>
      <c r="DU170" s="192"/>
      <c r="DV170" s="192"/>
      <c r="DW170" s="192"/>
      <c r="DX170" s="192"/>
      <c r="DY170" s="192"/>
      <c r="DZ170" s="192"/>
      <c r="EA170" s="192"/>
      <c r="EB170" s="192"/>
      <c r="EC170" s="192"/>
      <c r="ED170" s="192"/>
      <c r="EE170" s="192"/>
      <c r="EF170" s="192"/>
    </row>
    <row r="171" spans="1:136" s="73" customFormat="1" ht="15.75" customHeight="1" x14ac:dyDescent="0.25">
      <c r="A171" s="572">
        <v>31</v>
      </c>
      <c r="B171" s="573"/>
      <c r="C171" s="90"/>
      <c r="D171" s="574" t="s">
        <v>0</v>
      </c>
      <c r="E171" s="574"/>
      <c r="F171" s="574"/>
      <c r="G171" s="575"/>
      <c r="H171" s="75">
        <f t="shared" si="756"/>
        <v>7604818</v>
      </c>
      <c r="I171" s="96">
        <f>SUM(I172:I174)</f>
        <v>0</v>
      </c>
      <c r="J171" s="61">
        <f>SUM(J172:J174)</f>
        <v>0</v>
      </c>
      <c r="K171" s="79">
        <f t="shared" ref="K171:S171" si="761">SUM(K172:K174)</f>
        <v>0</v>
      </c>
      <c r="L171" s="301">
        <f t="shared" si="761"/>
        <v>7552078</v>
      </c>
      <c r="M171" s="95">
        <f t="shared" si="761"/>
        <v>52740</v>
      </c>
      <c r="N171" s="78">
        <f t="shared" si="761"/>
        <v>0</v>
      </c>
      <c r="O171" s="78">
        <f t="shared" ref="O171" si="762">SUM(O172:O174)</f>
        <v>0</v>
      </c>
      <c r="P171" s="78">
        <f t="shared" si="761"/>
        <v>0</v>
      </c>
      <c r="Q171" s="78">
        <f t="shared" si="761"/>
        <v>0</v>
      </c>
      <c r="R171" s="78">
        <f t="shared" si="761"/>
        <v>0</v>
      </c>
      <c r="S171" s="229">
        <f t="shared" si="761"/>
        <v>0</v>
      </c>
      <c r="T171" s="248">
        <f t="shared" si="758"/>
        <v>-6140</v>
      </c>
      <c r="U171" s="96">
        <f>SUM(U172:U174)</f>
        <v>0</v>
      </c>
      <c r="V171" s="78">
        <f>SUM(V172:V174)</f>
        <v>0</v>
      </c>
      <c r="W171" s="79">
        <f t="shared" ref="W171:AE171" si="763">SUM(W172:W174)</f>
        <v>0</v>
      </c>
      <c r="X171" s="301">
        <f t="shared" si="763"/>
        <v>0</v>
      </c>
      <c r="Y171" s="95">
        <f t="shared" si="763"/>
        <v>-6140</v>
      </c>
      <c r="Z171" s="78">
        <f t="shared" si="763"/>
        <v>0</v>
      </c>
      <c r="AA171" s="78">
        <f t="shared" ref="AA171" si="764">SUM(AA172:AA174)</f>
        <v>0</v>
      </c>
      <c r="AB171" s="78">
        <f t="shared" si="763"/>
        <v>0</v>
      </c>
      <c r="AC171" s="78">
        <f t="shared" si="763"/>
        <v>0</v>
      </c>
      <c r="AD171" s="78">
        <f t="shared" si="763"/>
        <v>0</v>
      </c>
      <c r="AE171" s="229">
        <f t="shared" si="763"/>
        <v>0</v>
      </c>
      <c r="AF171" s="262">
        <f t="shared" si="737"/>
        <v>7598678</v>
      </c>
      <c r="AG171" s="238">
        <f>SUM(AG172:AG174)</f>
        <v>0</v>
      </c>
      <c r="AH171" s="241">
        <f>SUM(AH172:AH174)</f>
        <v>0</v>
      </c>
      <c r="AI171" s="239">
        <f t="shared" ref="AI171:AQ171" si="765">SUM(AI172:AI174)</f>
        <v>0</v>
      </c>
      <c r="AJ171" s="303">
        <f t="shared" si="765"/>
        <v>7552078</v>
      </c>
      <c r="AK171" s="240">
        <f t="shared" si="765"/>
        <v>46600</v>
      </c>
      <c r="AL171" s="241">
        <f t="shared" si="765"/>
        <v>0</v>
      </c>
      <c r="AM171" s="241">
        <f t="shared" ref="AM171" si="766">SUM(AM172:AM174)</f>
        <v>0</v>
      </c>
      <c r="AN171" s="241">
        <f t="shared" si="765"/>
        <v>0</v>
      </c>
      <c r="AO171" s="241">
        <f t="shared" si="765"/>
        <v>0</v>
      </c>
      <c r="AP171" s="241">
        <f t="shared" si="765"/>
        <v>0</v>
      </c>
      <c r="AQ171" s="242">
        <f t="shared" si="765"/>
        <v>0</v>
      </c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0"/>
      <c r="BQ171" s="190"/>
      <c r="BR171" s="190"/>
      <c r="BS171" s="190"/>
      <c r="BT171" s="190"/>
      <c r="BU171" s="190"/>
      <c r="BV171" s="190"/>
      <c r="BW171" s="190"/>
      <c r="BX171" s="190"/>
      <c r="BY171" s="190"/>
      <c r="BZ171" s="190"/>
      <c r="CA171" s="190"/>
      <c r="CB171" s="190"/>
      <c r="CC171" s="190"/>
      <c r="CD171" s="190"/>
      <c r="CE171" s="190"/>
      <c r="CF171" s="190"/>
      <c r="CG171" s="190"/>
      <c r="CH171" s="190"/>
      <c r="CI171" s="190"/>
      <c r="CJ171" s="190"/>
      <c r="CK171" s="190"/>
      <c r="CL171" s="190"/>
      <c r="CM171" s="190"/>
      <c r="CN171" s="190"/>
      <c r="CO171" s="190"/>
      <c r="CP171" s="190"/>
      <c r="CQ171" s="190"/>
      <c r="CR171" s="190"/>
      <c r="CS171" s="190"/>
      <c r="CT171" s="190"/>
      <c r="CU171" s="190"/>
      <c r="CV171" s="190"/>
      <c r="CW171" s="190"/>
      <c r="CX171" s="190"/>
      <c r="CY171" s="190"/>
      <c r="CZ171" s="190"/>
      <c r="DA171" s="190"/>
      <c r="DB171" s="190"/>
      <c r="DC171" s="190"/>
      <c r="DD171" s="190"/>
      <c r="DE171" s="190"/>
      <c r="DF171" s="190"/>
      <c r="DG171" s="190"/>
      <c r="DH171" s="190"/>
      <c r="DI171" s="190"/>
      <c r="DJ171" s="190"/>
      <c r="DK171" s="190"/>
      <c r="DL171" s="190"/>
      <c r="DM171" s="190"/>
      <c r="DN171" s="190"/>
      <c r="DO171" s="190"/>
      <c r="DP171" s="190"/>
      <c r="DQ171" s="190"/>
      <c r="DR171" s="190"/>
      <c r="DS171" s="190"/>
      <c r="DT171" s="190"/>
      <c r="DU171" s="190"/>
      <c r="DV171" s="190"/>
      <c r="DW171" s="190"/>
      <c r="DX171" s="190"/>
      <c r="DY171" s="190"/>
      <c r="DZ171" s="190"/>
      <c r="EA171" s="190"/>
      <c r="EB171" s="190"/>
      <c r="EC171" s="190"/>
      <c r="ED171" s="190"/>
      <c r="EE171" s="190"/>
      <c r="EF171" s="190"/>
    </row>
    <row r="172" spans="1:136" s="72" customFormat="1" ht="15.75" customHeight="1" x14ac:dyDescent="0.25">
      <c r="A172" s="230"/>
      <c r="B172" s="179"/>
      <c r="C172" s="179">
        <v>311</v>
      </c>
      <c r="D172" s="576" t="s">
        <v>1</v>
      </c>
      <c r="E172" s="576"/>
      <c r="F172" s="576"/>
      <c r="G172" s="576"/>
      <c r="H172" s="76">
        <f t="shared" si="756"/>
        <v>6265000</v>
      </c>
      <c r="I172" s="80"/>
      <c r="J172" s="94"/>
      <c r="K172" s="82"/>
      <c r="L172" s="302">
        <v>6220000</v>
      </c>
      <c r="M172" s="118">
        <v>45000</v>
      </c>
      <c r="N172" s="81"/>
      <c r="O172" s="81"/>
      <c r="P172" s="81"/>
      <c r="Q172" s="81"/>
      <c r="R172" s="81"/>
      <c r="S172" s="82"/>
      <c r="T172" s="28">
        <f t="shared" si="758"/>
        <v>-5000</v>
      </c>
      <c r="U172" s="80"/>
      <c r="V172" s="94"/>
      <c r="W172" s="82"/>
      <c r="X172" s="302"/>
      <c r="Y172" s="118">
        <v>-5000</v>
      </c>
      <c r="Z172" s="81"/>
      <c r="AA172" s="81"/>
      <c r="AB172" s="81"/>
      <c r="AC172" s="81"/>
      <c r="AD172" s="81"/>
      <c r="AE172" s="82"/>
      <c r="AF172" s="109">
        <f t="shared" si="737"/>
        <v>6260000</v>
      </c>
      <c r="AG172" s="29">
        <f t="shared" ref="AG172:AG174" si="767">I172+U172</f>
        <v>0</v>
      </c>
      <c r="AH172" s="92">
        <f t="shared" ref="AH172:AH174" si="768">J172+V172</f>
        <v>0</v>
      </c>
      <c r="AI172" s="31">
        <f t="shared" ref="AI172:AI174" si="769">K172+W172</f>
        <v>0</v>
      </c>
      <c r="AJ172" s="326">
        <f t="shared" ref="AJ172:AJ174" si="770">L172+X172</f>
        <v>6220000</v>
      </c>
      <c r="AK172" s="290">
        <f t="shared" ref="AK172:AK174" si="771">M172+Y172</f>
        <v>40000</v>
      </c>
      <c r="AL172" s="30">
        <f t="shared" ref="AL172:AL174" si="772">N172+Z172</f>
        <v>0</v>
      </c>
      <c r="AM172" s="30">
        <f t="shared" ref="AM172:AM174" si="773">O172+AA172</f>
        <v>0</v>
      </c>
      <c r="AN172" s="30">
        <f t="shared" ref="AN172:AN174" si="774">P172+AB172</f>
        <v>0</v>
      </c>
      <c r="AO172" s="30">
        <f t="shared" ref="AO172:AO174" si="775">Q172+AC172</f>
        <v>0</v>
      </c>
      <c r="AP172" s="30">
        <f t="shared" ref="AP172:AP174" si="776">R172+AD172</f>
        <v>0</v>
      </c>
      <c r="AQ172" s="31">
        <f t="shared" ref="AQ172:AQ174" si="777">S172+AE172</f>
        <v>0</v>
      </c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customHeight="1" x14ac:dyDescent="0.25">
      <c r="A173" s="230"/>
      <c r="B173" s="179"/>
      <c r="C173" s="179">
        <v>312</v>
      </c>
      <c r="D173" s="576" t="s">
        <v>2</v>
      </c>
      <c r="E173" s="576"/>
      <c r="F173" s="576"/>
      <c r="G173" s="577"/>
      <c r="H173" s="76">
        <f t="shared" si="756"/>
        <v>262238</v>
      </c>
      <c r="I173" s="80"/>
      <c r="J173" s="94"/>
      <c r="K173" s="82"/>
      <c r="L173" s="302">
        <v>262238</v>
      </c>
      <c r="M173" s="118"/>
      <c r="N173" s="81"/>
      <c r="O173" s="81"/>
      <c r="P173" s="81"/>
      <c r="Q173" s="81"/>
      <c r="R173" s="81"/>
      <c r="S173" s="82"/>
      <c r="T173" s="28">
        <f t="shared" si="758"/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si="737"/>
        <v>262238</v>
      </c>
      <c r="AG173" s="29">
        <f t="shared" si="767"/>
        <v>0</v>
      </c>
      <c r="AH173" s="92">
        <f t="shared" si="768"/>
        <v>0</v>
      </c>
      <c r="AI173" s="31">
        <f t="shared" si="769"/>
        <v>0</v>
      </c>
      <c r="AJ173" s="326">
        <f t="shared" si="770"/>
        <v>262238</v>
      </c>
      <c r="AK173" s="290">
        <f t="shared" si="771"/>
        <v>0</v>
      </c>
      <c r="AL173" s="30">
        <f t="shared" si="772"/>
        <v>0</v>
      </c>
      <c r="AM173" s="30">
        <f t="shared" si="773"/>
        <v>0</v>
      </c>
      <c r="AN173" s="30">
        <f t="shared" si="774"/>
        <v>0</v>
      </c>
      <c r="AO173" s="30">
        <f t="shared" si="775"/>
        <v>0</v>
      </c>
      <c r="AP173" s="30">
        <f t="shared" si="776"/>
        <v>0</v>
      </c>
      <c r="AQ173" s="31">
        <f t="shared" si="777"/>
        <v>0</v>
      </c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 x14ac:dyDescent="0.25">
      <c r="A174" s="230"/>
      <c r="B174" s="179"/>
      <c r="C174" s="179">
        <v>313</v>
      </c>
      <c r="D174" s="576" t="s">
        <v>3</v>
      </c>
      <c r="E174" s="576"/>
      <c r="F174" s="576"/>
      <c r="G174" s="576"/>
      <c r="H174" s="76">
        <f t="shared" si="756"/>
        <v>1077580</v>
      </c>
      <c r="I174" s="80"/>
      <c r="J174" s="94"/>
      <c r="K174" s="82"/>
      <c r="L174" s="302">
        <v>1069840</v>
      </c>
      <c r="M174" s="118">
        <v>7740</v>
      </c>
      <c r="N174" s="81"/>
      <c r="O174" s="81"/>
      <c r="P174" s="81"/>
      <c r="Q174" s="81"/>
      <c r="R174" s="81"/>
      <c r="S174" s="82"/>
      <c r="T174" s="28">
        <f t="shared" si="758"/>
        <v>-1140</v>
      </c>
      <c r="U174" s="80"/>
      <c r="V174" s="94"/>
      <c r="W174" s="82"/>
      <c r="X174" s="302"/>
      <c r="Y174" s="118">
        <v>-1140</v>
      </c>
      <c r="Z174" s="81"/>
      <c r="AA174" s="81"/>
      <c r="AB174" s="81"/>
      <c r="AC174" s="81"/>
      <c r="AD174" s="81"/>
      <c r="AE174" s="82"/>
      <c r="AF174" s="109">
        <f t="shared" si="737"/>
        <v>1076440</v>
      </c>
      <c r="AG174" s="29">
        <f t="shared" si="767"/>
        <v>0</v>
      </c>
      <c r="AH174" s="92">
        <f t="shared" si="768"/>
        <v>0</v>
      </c>
      <c r="AI174" s="31">
        <f t="shared" si="769"/>
        <v>0</v>
      </c>
      <c r="AJ174" s="326">
        <f t="shared" si="770"/>
        <v>1069840</v>
      </c>
      <c r="AK174" s="290">
        <f t="shared" si="771"/>
        <v>6600</v>
      </c>
      <c r="AL174" s="30">
        <f t="shared" si="772"/>
        <v>0</v>
      </c>
      <c r="AM174" s="30">
        <f t="shared" si="773"/>
        <v>0</v>
      </c>
      <c r="AN174" s="30">
        <f t="shared" si="774"/>
        <v>0</v>
      </c>
      <c r="AO174" s="30">
        <f t="shared" si="775"/>
        <v>0</v>
      </c>
      <c r="AP174" s="30">
        <f t="shared" si="776"/>
        <v>0</v>
      </c>
      <c r="AQ174" s="31">
        <f t="shared" si="777"/>
        <v>0</v>
      </c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73" customFormat="1" ht="15.75" customHeight="1" x14ac:dyDescent="0.25">
      <c r="A175" s="572">
        <v>32</v>
      </c>
      <c r="B175" s="573"/>
      <c r="C175" s="90"/>
      <c r="D175" s="574" t="s">
        <v>4</v>
      </c>
      <c r="E175" s="574"/>
      <c r="F175" s="574"/>
      <c r="G175" s="575"/>
      <c r="H175" s="75">
        <f t="shared" si="756"/>
        <v>1502060</v>
      </c>
      <c r="I175" s="77">
        <f>SUM(I176:I180)</f>
        <v>0</v>
      </c>
      <c r="J175" s="61">
        <f>SUM(J176:J180)</f>
        <v>1042300</v>
      </c>
      <c r="K175" s="79">
        <f t="shared" ref="K175:S175" si="778">SUM(K176:K180)</f>
        <v>0</v>
      </c>
      <c r="L175" s="301">
        <f>SUM(L176:L180)</f>
        <v>60500</v>
      </c>
      <c r="M175" s="95">
        <f t="shared" si="778"/>
        <v>217260</v>
      </c>
      <c r="N175" s="78">
        <f t="shared" si="778"/>
        <v>25000</v>
      </c>
      <c r="O175" s="78">
        <f t="shared" ref="O175" si="779">SUM(O176:O180)</f>
        <v>0</v>
      </c>
      <c r="P175" s="78">
        <f t="shared" si="778"/>
        <v>110000</v>
      </c>
      <c r="Q175" s="78">
        <f t="shared" si="778"/>
        <v>47000</v>
      </c>
      <c r="R175" s="78">
        <f t="shared" si="778"/>
        <v>0</v>
      </c>
      <c r="S175" s="79">
        <f t="shared" si="778"/>
        <v>0</v>
      </c>
      <c r="T175" s="237">
        <f t="shared" si="758"/>
        <v>176481</v>
      </c>
      <c r="U175" s="77">
        <f>SUM(U176:U180)</f>
        <v>0</v>
      </c>
      <c r="V175" s="61">
        <f>SUM(V176:V180)</f>
        <v>2300</v>
      </c>
      <c r="W175" s="79">
        <f t="shared" ref="W175" si="780">SUM(W176:W180)</f>
        <v>0</v>
      </c>
      <c r="X175" s="301">
        <f>SUM(X176:X180)</f>
        <v>0</v>
      </c>
      <c r="Y175" s="95">
        <f t="shared" ref="Y175:AE175" si="781">SUM(Y176:Y180)</f>
        <v>166672</v>
      </c>
      <c r="Z175" s="78">
        <f t="shared" si="781"/>
        <v>0</v>
      </c>
      <c r="AA175" s="78">
        <f t="shared" ref="AA175" si="782">SUM(AA176:AA180)</f>
        <v>0</v>
      </c>
      <c r="AB175" s="78">
        <f t="shared" si="781"/>
        <v>7509</v>
      </c>
      <c r="AC175" s="78">
        <f t="shared" si="781"/>
        <v>0</v>
      </c>
      <c r="AD175" s="78">
        <f t="shared" si="781"/>
        <v>0</v>
      </c>
      <c r="AE175" s="79">
        <f t="shared" si="781"/>
        <v>0</v>
      </c>
      <c r="AF175" s="262">
        <f t="shared" si="737"/>
        <v>1678541</v>
      </c>
      <c r="AG175" s="315">
        <f>SUM(AG176:AG180)</f>
        <v>0</v>
      </c>
      <c r="AH175" s="263">
        <f>SUM(AH176:AH180)</f>
        <v>1044600</v>
      </c>
      <c r="AI175" s="239">
        <f t="shared" ref="AI175" si="783">SUM(AI176:AI180)</f>
        <v>0</v>
      </c>
      <c r="AJ175" s="303">
        <f>SUM(AJ176:AJ180)</f>
        <v>60500</v>
      </c>
      <c r="AK175" s="240">
        <f t="shared" ref="AK175:AQ175" si="784">SUM(AK176:AK180)</f>
        <v>383932</v>
      </c>
      <c r="AL175" s="241">
        <f t="shared" si="784"/>
        <v>25000</v>
      </c>
      <c r="AM175" s="241">
        <f t="shared" ref="AM175" si="785">SUM(AM176:AM180)</f>
        <v>0</v>
      </c>
      <c r="AN175" s="241">
        <f t="shared" si="784"/>
        <v>117509</v>
      </c>
      <c r="AO175" s="241">
        <f t="shared" si="784"/>
        <v>47000</v>
      </c>
      <c r="AP175" s="241">
        <f t="shared" si="784"/>
        <v>0</v>
      </c>
      <c r="AQ175" s="239">
        <f t="shared" si="784"/>
        <v>0</v>
      </c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0"/>
      <c r="BN175" s="190"/>
      <c r="BO175" s="190"/>
      <c r="BP175" s="190"/>
      <c r="BQ175" s="190"/>
      <c r="BR175" s="190"/>
      <c r="BS175" s="190"/>
      <c r="BT175" s="190"/>
      <c r="BU175" s="190"/>
      <c r="BV175" s="190"/>
      <c r="BW175" s="190"/>
      <c r="BX175" s="190"/>
      <c r="BY175" s="190"/>
      <c r="BZ175" s="190"/>
      <c r="CA175" s="190"/>
      <c r="CB175" s="190"/>
      <c r="CC175" s="190"/>
      <c r="CD175" s="190"/>
      <c r="CE175" s="190"/>
      <c r="CF175" s="190"/>
      <c r="CG175" s="190"/>
      <c r="CH175" s="190"/>
      <c r="CI175" s="190"/>
      <c r="CJ175" s="190"/>
      <c r="CK175" s="190"/>
      <c r="CL175" s="190"/>
      <c r="CM175" s="190"/>
      <c r="CN175" s="190"/>
      <c r="CO175" s="190"/>
      <c r="CP175" s="190"/>
      <c r="CQ175" s="190"/>
      <c r="CR175" s="190"/>
      <c r="CS175" s="190"/>
      <c r="CT175" s="190"/>
      <c r="CU175" s="190"/>
      <c r="CV175" s="190"/>
      <c r="CW175" s="190"/>
      <c r="CX175" s="190"/>
      <c r="CY175" s="190"/>
      <c r="CZ175" s="190"/>
      <c r="DA175" s="190"/>
      <c r="DB175" s="190"/>
      <c r="DC175" s="190"/>
      <c r="DD175" s="190"/>
      <c r="DE175" s="190"/>
      <c r="DF175" s="190"/>
      <c r="DG175" s="190"/>
      <c r="DH175" s="190"/>
      <c r="DI175" s="190"/>
      <c r="DJ175" s="190"/>
      <c r="DK175" s="190"/>
      <c r="DL175" s="190"/>
      <c r="DM175" s="190"/>
      <c r="DN175" s="190"/>
      <c r="DO175" s="190"/>
      <c r="DP175" s="190"/>
      <c r="DQ175" s="190"/>
      <c r="DR175" s="190"/>
      <c r="DS175" s="190"/>
      <c r="DT175" s="190"/>
      <c r="DU175" s="190"/>
      <c r="DV175" s="190"/>
      <c r="DW175" s="190"/>
      <c r="DX175" s="190"/>
      <c r="DY175" s="190"/>
      <c r="DZ175" s="190"/>
      <c r="EA175" s="190"/>
      <c r="EB175" s="190"/>
      <c r="EC175" s="190"/>
      <c r="ED175" s="190"/>
      <c r="EE175" s="190"/>
      <c r="EF175" s="190"/>
    </row>
    <row r="176" spans="1:136" s="72" customFormat="1" ht="15.75" customHeight="1" x14ac:dyDescent="0.25">
      <c r="A176" s="230"/>
      <c r="B176" s="179"/>
      <c r="C176" s="179">
        <v>321</v>
      </c>
      <c r="D176" s="576" t="s">
        <v>5</v>
      </c>
      <c r="E176" s="576"/>
      <c r="F176" s="576"/>
      <c r="G176" s="576"/>
      <c r="H176" s="76">
        <f t="shared" si="756"/>
        <v>359000</v>
      </c>
      <c r="I176" s="80"/>
      <c r="J176" s="94">
        <v>349000</v>
      </c>
      <c r="K176" s="82"/>
      <c r="L176" s="302"/>
      <c r="M176" s="118">
        <v>10000</v>
      </c>
      <c r="N176" s="81"/>
      <c r="O176" s="81"/>
      <c r="P176" s="81"/>
      <c r="Q176" s="81"/>
      <c r="R176" s="81"/>
      <c r="S176" s="82"/>
      <c r="T176" s="28">
        <f t="shared" si="758"/>
        <v>54000</v>
      </c>
      <c r="U176" s="80"/>
      <c r="V176" s="94">
        <v>54000</v>
      </c>
      <c r="W176" s="82"/>
      <c r="X176" s="302"/>
      <c r="Y176" s="118"/>
      <c r="Z176" s="81"/>
      <c r="AA176" s="81"/>
      <c r="AB176" s="81"/>
      <c r="AC176" s="81"/>
      <c r="AD176" s="81"/>
      <c r="AE176" s="82"/>
      <c r="AF176" s="109">
        <f t="shared" si="737"/>
        <v>413000</v>
      </c>
      <c r="AG176" s="29">
        <f t="shared" ref="AG176:AG180" si="786">I176+U176</f>
        <v>0</v>
      </c>
      <c r="AH176" s="92">
        <f t="shared" ref="AH176:AH180" si="787">J176+V176</f>
        <v>403000</v>
      </c>
      <c r="AI176" s="31">
        <f t="shared" ref="AI176:AI180" si="788">K176+W176</f>
        <v>0</v>
      </c>
      <c r="AJ176" s="326">
        <f t="shared" ref="AJ176:AJ180" si="789">L176+X176</f>
        <v>0</v>
      </c>
      <c r="AK176" s="290">
        <f t="shared" ref="AK176:AK180" si="790">M176+Y176</f>
        <v>10000</v>
      </c>
      <c r="AL176" s="30">
        <f t="shared" ref="AL176:AL180" si="791">N176+Z176</f>
        <v>0</v>
      </c>
      <c r="AM176" s="30">
        <f t="shared" ref="AM176:AM180" si="792">O176+AA176</f>
        <v>0</v>
      </c>
      <c r="AN176" s="30">
        <f t="shared" ref="AN176:AN180" si="793">P176+AB176</f>
        <v>0</v>
      </c>
      <c r="AO176" s="30">
        <f t="shared" ref="AO176:AO180" si="794">Q176+AC176</f>
        <v>0</v>
      </c>
      <c r="AP176" s="30">
        <f t="shared" ref="AP176:AP180" si="795">R176+AD176</f>
        <v>0</v>
      </c>
      <c r="AQ176" s="31">
        <f t="shared" ref="AQ176:AQ180" si="796">S176+AE176</f>
        <v>0</v>
      </c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</row>
    <row r="177" spans="1:136" s="72" customFormat="1" ht="15.75" customHeight="1" x14ac:dyDescent="0.25">
      <c r="A177" s="230"/>
      <c r="B177" s="179"/>
      <c r="C177" s="179">
        <v>322</v>
      </c>
      <c r="D177" s="576" t="s">
        <v>6</v>
      </c>
      <c r="E177" s="576"/>
      <c r="F177" s="576"/>
      <c r="G177" s="576"/>
      <c r="H177" s="76">
        <f t="shared" si="756"/>
        <v>392260</v>
      </c>
      <c r="I177" s="80"/>
      <c r="J177" s="94">
        <v>324000</v>
      </c>
      <c r="K177" s="82"/>
      <c r="L177" s="302"/>
      <c r="M177" s="118">
        <v>36260</v>
      </c>
      <c r="N177" s="81">
        <v>10000</v>
      </c>
      <c r="O177" s="81"/>
      <c r="P177" s="81"/>
      <c r="Q177" s="81">
        <v>22000</v>
      </c>
      <c r="R177" s="81"/>
      <c r="S177" s="82"/>
      <c r="T177" s="28">
        <f t="shared" si="758"/>
        <v>125093</v>
      </c>
      <c r="U177" s="80"/>
      <c r="V177" s="94">
        <v>49350</v>
      </c>
      <c r="W177" s="82"/>
      <c r="X177" s="302"/>
      <c r="Y177" s="118">
        <v>73740</v>
      </c>
      <c r="Z177" s="81"/>
      <c r="AA177" s="81"/>
      <c r="AB177" s="81">
        <v>2003</v>
      </c>
      <c r="AC177" s="81"/>
      <c r="AD177" s="81"/>
      <c r="AE177" s="82"/>
      <c r="AF177" s="109">
        <f t="shared" si="737"/>
        <v>517353</v>
      </c>
      <c r="AG177" s="29">
        <f t="shared" si="786"/>
        <v>0</v>
      </c>
      <c r="AH177" s="92">
        <f t="shared" si="787"/>
        <v>373350</v>
      </c>
      <c r="AI177" s="31">
        <f t="shared" si="788"/>
        <v>0</v>
      </c>
      <c r="AJ177" s="326">
        <f t="shared" si="789"/>
        <v>0</v>
      </c>
      <c r="AK177" s="290">
        <f t="shared" si="790"/>
        <v>110000</v>
      </c>
      <c r="AL177" s="30">
        <f t="shared" si="791"/>
        <v>10000</v>
      </c>
      <c r="AM177" s="30">
        <f t="shared" si="792"/>
        <v>0</v>
      </c>
      <c r="AN177" s="30">
        <f t="shared" si="793"/>
        <v>2003</v>
      </c>
      <c r="AO177" s="30">
        <f t="shared" si="794"/>
        <v>22000</v>
      </c>
      <c r="AP177" s="30">
        <f t="shared" si="795"/>
        <v>0</v>
      </c>
      <c r="AQ177" s="31">
        <f t="shared" si="796"/>
        <v>0</v>
      </c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30"/>
      <c r="B178" s="179"/>
      <c r="C178" s="179">
        <v>323</v>
      </c>
      <c r="D178" s="576" t="s">
        <v>7</v>
      </c>
      <c r="E178" s="576"/>
      <c r="F178" s="576"/>
      <c r="G178" s="576"/>
      <c r="H178" s="76">
        <f>SUM(I178:S178)</f>
        <v>665550</v>
      </c>
      <c r="I178" s="80"/>
      <c r="J178" s="94">
        <v>351050</v>
      </c>
      <c r="K178" s="82"/>
      <c r="L178" s="302">
        <v>34500</v>
      </c>
      <c r="M178" s="118">
        <v>145000</v>
      </c>
      <c r="N178" s="81"/>
      <c r="O178" s="81"/>
      <c r="P178" s="81">
        <v>110000</v>
      </c>
      <c r="Q178" s="81">
        <v>25000</v>
      </c>
      <c r="R178" s="81"/>
      <c r="S178" s="82"/>
      <c r="T178" s="28">
        <f>SUM(U178:AE178)</f>
        <v>-40812</v>
      </c>
      <c r="U178" s="80"/>
      <c r="V178" s="94">
        <v>-100550</v>
      </c>
      <c r="W178" s="82"/>
      <c r="X178" s="302"/>
      <c r="Y178" s="118">
        <v>54232</v>
      </c>
      <c r="Z178" s="81"/>
      <c r="AA178" s="81"/>
      <c r="AB178" s="81">
        <v>5506</v>
      </c>
      <c r="AC178" s="81"/>
      <c r="AD178" s="81"/>
      <c r="AE178" s="82"/>
      <c r="AF178" s="109">
        <f t="shared" si="737"/>
        <v>624738</v>
      </c>
      <c r="AG178" s="29">
        <f t="shared" si="786"/>
        <v>0</v>
      </c>
      <c r="AH178" s="92">
        <f t="shared" si="787"/>
        <v>250500</v>
      </c>
      <c r="AI178" s="31">
        <f t="shared" si="788"/>
        <v>0</v>
      </c>
      <c r="AJ178" s="326">
        <f t="shared" si="789"/>
        <v>34500</v>
      </c>
      <c r="AK178" s="290">
        <f t="shared" si="790"/>
        <v>199232</v>
      </c>
      <c r="AL178" s="30">
        <f t="shared" si="791"/>
        <v>0</v>
      </c>
      <c r="AM178" s="30">
        <f t="shared" si="792"/>
        <v>0</v>
      </c>
      <c r="AN178" s="30">
        <f t="shared" si="793"/>
        <v>115506</v>
      </c>
      <c r="AO178" s="30">
        <f t="shared" si="794"/>
        <v>25000</v>
      </c>
      <c r="AP178" s="30">
        <f t="shared" si="795"/>
        <v>0</v>
      </c>
      <c r="AQ178" s="31">
        <f t="shared" si="796"/>
        <v>0</v>
      </c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23.25" customHeight="1" x14ac:dyDescent="0.25">
      <c r="A179" s="230"/>
      <c r="B179" s="179"/>
      <c r="C179" s="179">
        <v>324</v>
      </c>
      <c r="D179" s="576" t="s">
        <v>89</v>
      </c>
      <c r="E179" s="576"/>
      <c r="F179" s="576"/>
      <c r="G179" s="576"/>
      <c r="H179" s="76">
        <f t="shared" si="756"/>
        <v>20000</v>
      </c>
      <c r="I179" s="80"/>
      <c r="J179" s="94"/>
      <c r="K179" s="82"/>
      <c r="L179" s="302"/>
      <c r="M179" s="118">
        <v>20000</v>
      </c>
      <c r="N179" s="81"/>
      <c r="O179" s="81"/>
      <c r="P179" s="81"/>
      <c r="Q179" s="81"/>
      <c r="R179" s="81"/>
      <c r="S179" s="82"/>
      <c r="T179" s="28">
        <f t="shared" si="758"/>
        <v>-3000</v>
      </c>
      <c r="U179" s="80"/>
      <c r="V179" s="94"/>
      <c r="W179" s="82"/>
      <c r="X179" s="302"/>
      <c r="Y179" s="118">
        <v>-3000</v>
      </c>
      <c r="Z179" s="81"/>
      <c r="AA179" s="81"/>
      <c r="AB179" s="81"/>
      <c r="AC179" s="81"/>
      <c r="AD179" s="81"/>
      <c r="AE179" s="82"/>
      <c r="AF179" s="109">
        <f t="shared" si="737"/>
        <v>17000</v>
      </c>
      <c r="AG179" s="29">
        <f t="shared" si="786"/>
        <v>0</v>
      </c>
      <c r="AH179" s="92">
        <f t="shared" si="787"/>
        <v>0</v>
      </c>
      <c r="AI179" s="31">
        <f t="shared" si="788"/>
        <v>0</v>
      </c>
      <c r="AJ179" s="326">
        <f t="shared" si="789"/>
        <v>0</v>
      </c>
      <c r="AK179" s="290">
        <f t="shared" si="790"/>
        <v>17000</v>
      </c>
      <c r="AL179" s="30">
        <f t="shared" si="791"/>
        <v>0</v>
      </c>
      <c r="AM179" s="30">
        <f t="shared" si="792"/>
        <v>0</v>
      </c>
      <c r="AN179" s="30">
        <f t="shared" si="793"/>
        <v>0</v>
      </c>
      <c r="AO179" s="30">
        <f t="shared" si="794"/>
        <v>0</v>
      </c>
      <c r="AP179" s="30">
        <f t="shared" si="795"/>
        <v>0</v>
      </c>
      <c r="AQ179" s="31">
        <f t="shared" si="796"/>
        <v>0</v>
      </c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customHeight="1" x14ac:dyDescent="0.25">
      <c r="A180" s="230"/>
      <c r="B180" s="179"/>
      <c r="C180" s="179">
        <v>329</v>
      </c>
      <c r="D180" s="576" t="s">
        <v>8</v>
      </c>
      <c r="E180" s="576"/>
      <c r="F180" s="576"/>
      <c r="G180" s="577"/>
      <c r="H180" s="76">
        <f t="shared" si="756"/>
        <v>65250</v>
      </c>
      <c r="I180" s="80"/>
      <c r="J180" s="94">
        <v>18250</v>
      </c>
      <c r="K180" s="82"/>
      <c r="L180" s="302">
        <v>26000</v>
      </c>
      <c r="M180" s="118">
        <v>6000</v>
      </c>
      <c r="N180" s="81">
        <v>15000</v>
      </c>
      <c r="O180" s="81"/>
      <c r="P180" s="81"/>
      <c r="Q180" s="81"/>
      <c r="R180" s="81"/>
      <c r="S180" s="82"/>
      <c r="T180" s="28">
        <f t="shared" si="758"/>
        <v>41200</v>
      </c>
      <c r="U180" s="80"/>
      <c r="V180" s="94">
        <v>-500</v>
      </c>
      <c r="W180" s="82"/>
      <c r="X180" s="302"/>
      <c r="Y180" s="118">
        <v>41700</v>
      </c>
      <c r="Z180" s="81"/>
      <c r="AA180" s="81"/>
      <c r="AB180" s="81"/>
      <c r="AC180" s="81"/>
      <c r="AD180" s="81"/>
      <c r="AE180" s="82"/>
      <c r="AF180" s="109">
        <f t="shared" si="737"/>
        <v>106450</v>
      </c>
      <c r="AG180" s="29">
        <f t="shared" si="786"/>
        <v>0</v>
      </c>
      <c r="AH180" s="92">
        <f t="shared" si="787"/>
        <v>17750</v>
      </c>
      <c r="AI180" s="31">
        <f t="shared" si="788"/>
        <v>0</v>
      </c>
      <c r="AJ180" s="326">
        <f t="shared" si="789"/>
        <v>26000</v>
      </c>
      <c r="AK180" s="290">
        <f t="shared" si="790"/>
        <v>47700</v>
      </c>
      <c r="AL180" s="30">
        <f t="shared" si="791"/>
        <v>15000</v>
      </c>
      <c r="AM180" s="30">
        <f t="shared" si="792"/>
        <v>0</v>
      </c>
      <c r="AN180" s="30">
        <f t="shared" si="793"/>
        <v>0</v>
      </c>
      <c r="AO180" s="30">
        <f t="shared" si="794"/>
        <v>0</v>
      </c>
      <c r="AP180" s="30">
        <f t="shared" si="795"/>
        <v>0</v>
      </c>
      <c r="AQ180" s="31">
        <f t="shared" si="796"/>
        <v>0</v>
      </c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3" customFormat="1" ht="15.75" customHeight="1" x14ac:dyDescent="0.25">
      <c r="A181" s="572">
        <v>34</v>
      </c>
      <c r="B181" s="573"/>
      <c r="C181" s="90"/>
      <c r="D181" s="574" t="s">
        <v>9</v>
      </c>
      <c r="E181" s="574"/>
      <c r="F181" s="574"/>
      <c r="G181" s="575"/>
      <c r="H181" s="75">
        <f t="shared" si="756"/>
        <v>6500</v>
      </c>
      <c r="I181" s="77">
        <f>I182+I183</f>
        <v>0</v>
      </c>
      <c r="J181" s="61">
        <f>J182+J183</f>
        <v>6500</v>
      </c>
      <c r="K181" s="79">
        <f t="shared" ref="K181:S181" si="797">K182+K183</f>
        <v>0</v>
      </c>
      <c r="L181" s="301">
        <f t="shared" si="797"/>
        <v>0</v>
      </c>
      <c r="M181" s="95">
        <f t="shared" si="797"/>
        <v>0</v>
      </c>
      <c r="N181" s="78">
        <f t="shared" si="797"/>
        <v>0</v>
      </c>
      <c r="O181" s="78">
        <f t="shared" ref="O181" si="798">O182+O183</f>
        <v>0</v>
      </c>
      <c r="P181" s="78">
        <f t="shared" si="797"/>
        <v>0</v>
      </c>
      <c r="Q181" s="78">
        <f t="shared" si="797"/>
        <v>0</v>
      </c>
      <c r="R181" s="78">
        <f t="shared" si="797"/>
        <v>0</v>
      </c>
      <c r="S181" s="79">
        <f t="shared" si="797"/>
        <v>0</v>
      </c>
      <c r="T181" s="237">
        <f t="shared" si="758"/>
        <v>-2300</v>
      </c>
      <c r="U181" s="77">
        <f>U182+U183</f>
        <v>0</v>
      </c>
      <c r="V181" s="61">
        <f>V182+V183</f>
        <v>-2300</v>
      </c>
      <c r="W181" s="79">
        <f t="shared" ref="W181:AE181" si="799">W182+W183</f>
        <v>0</v>
      </c>
      <c r="X181" s="301">
        <f t="shared" si="799"/>
        <v>0</v>
      </c>
      <c r="Y181" s="95">
        <f t="shared" si="799"/>
        <v>0</v>
      </c>
      <c r="Z181" s="78">
        <f t="shared" si="799"/>
        <v>0</v>
      </c>
      <c r="AA181" s="78">
        <f t="shared" ref="AA181" si="800">AA182+AA183</f>
        <v>0</v>
      </c>
      <c r="AB181" s="78">
        <f t="shared" si="799"/>
        <v>0</v>
      </c>
      <c r="AC181" s="78">
        <f t="shared" si="799"/>
        <v>0</v>
      </c>
      <c r="AD181" s="78">
        <f t="shared" si="799"/>
        <v>0</v>
      </c>
      <c r="AE181" s="79">
        <f t="shared" si="799"/>
        <v>0</v>
      </c>
      <c r="AF181" s="262">
        <f t="shared" si="737"/>
        <v>4200</v>
      </c>
      <c r="AG181" s="315">
        <f>AG182+AG183</f>
        <v>0</v>
      </c>
      <c r="AH181" s="263">
        <f>AH182+AH183</f>
        <v>4200</v>
      </c>
      <c r="AI181" s="239">
        <f t="shared" ref="AI181:AQ181" si="801">AI182+AI183</f>
        <v>0</v>
      </c>
      <c r="AJ181" s="303">
        <f t="shared" si="801"/>
        <v>0</v>
      </c>
      <c r="AK181" s="240">
        <f t="shared" si="801"/>
        <v>0</v>
      </c>
      <c r="AL181" s="241">
        <f t="shared" si="801"/>
        <v>0</v>
      </c>
      <c r="AM181" s="241">
        <f t="shared" ref="AM181" si="802">AM182+AM183</f>
        <v>0</v>
      </c>
      <c r="AN181" s="241">
        <f t="shared" si="801"/>
        <v>0</v>
      </c>
      <c r="AO181" s="241">
        <f t="shared" si="801"/>
        <v>0</v>
      </c>
      <c r="AP181" s="241">
        <f t="shared" si="801"/>
        <v>0</v>
      </c>
      <c r="AQ181" s="239">
        <f t="shared" si="801"/>
        <v>0</v>
      </c>
      <c r="AR181" s="190"/>
      <c r="AS181" s="190"/>
      <c r="AT181" s="190"/>
      <c r="AU181" s="190"/>
      <c r="AV181" s="190"/>
      <c r="AW181" s="190"/>
      <c r="AX181" s="190"/>
      <c r="AY181" s="190"/>
      <c r="AZ181" s="190"/>
      <c r="BA181" s="190"/>
      <c r="BB181" s="190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  <c r="BM181" s="190"/>
      <c r="BN181" s="190"/>
      <c r="BO181" s="190"/>
      <c r="BP181" s="190"/>
      <c r="BQ181" s="190"/>
      <c r="BR181" s="190"/>
      <c r="BS181" s="190"/>
      <c r="BT181" s="190"/>
      <c r="BU181" s="190"/>
      <c r="BV181" s="190"/>
      <c r="BW181" s="190"/>
      <c r="BX181" s="190"/>
      <c r="BY181" s="190"/>
      <c r="BZ181" s="190"/>
      <c r="CA181" s="190"/>
      <c r="CB181" s="190"/>
      <c r="CC181" s="190"/>
      <c r="CD181" s="190"/>
      <c r="CE181" s="190"/>
      <c r="CF181" s="190"/>
      <c r="CG181" s="190"/>
      <c r="CH181" s="190"/>
      <c r="CI181" s="190"/>
      <c r="CJ181" s="190"/>
      <c r="CK181" s="190"/>
      <c r="CL181" s="190"/>
      <c r="CM181" s="190"/>
      <c r="CN181" s="190"/>
      <c r="CO181" s="190"/>
      <c r="CP181" s="190"/>
      <c r="CQ181" s="190"/>
      <c r="CR181" s="190"/>
      <c r="CS181" s="190"/>
      <c r="CT181" s="190"/>
      <c r="CU181" s="190"/>
      <c r="CV181" s="190"/>
      <c r="CW181" s="190"/>
      <c r="CX181" s="190"/>
      <c r="CY181" s="190"/>
      <c r="CZ181" s="190"/>
      <c r="DA181" s="190"/>
      <c r="DB181" s="190"/>
      <c r="DC181" s="190"/>
      <c r="DD181" s="190"/>
      <c r="DE181" s="190"/>
      <c r="DF181" s="190"/>
      <c r="DG181" s="190"/>
      <c r="DH181" s="190"/>
      <c r="DI181" s="190"/>
      <c r="DJ181" s="190"/>
      <c r="DK181" s="190"/>
      <c r="DL181" s="190"/>
      <c r="DM181" s="190"/>
      <c r="DN181" s="190"/>
      <c r="DO181" s="190"/>
      <c r="DP181" s="190"/>
      <c r="DQ181" s="190"/>
      <c r="DR181" s="190"/>
      <c r="DS181" s="190"/>
      <c r="DT181" s="190"/>
      <c r="DU181" s="190"/>
      <c r="DV181" s="190"/>
      <c r="DW181" s="190"/>
      <c r="DX181" s="190"/>
      <c r="DY181" s="190"/>
      <c r="DZ181" s="190"/>
      <c r="EA181" s="190"/>
      <c r="EB181" s="190"/>
      <c r="EC181" s="190"/>
      <c r="ED181" s="190"/>
      <c r="EE181" s="190"/>
      <c r="EF181" s="190"/>
    </row>
    <row r="182" spans="1:136" s="72" customFormat="1" ht="15.75" customHeight="1" x14ac:dyDescent="0.25">
      <c r="A182" s="230"/>
      <c r="B182" s="179"/>
      <c r="C182" s="179">
        <v>342</v>
      </c>
      <c r="D182" s="576" t="s">
        <v>80</v>
      </c>
      <c r="E182" s="576"/>
      <c r="F182" s="576"/>
      <c r="G182" s="576"/>
      <c r="H182" s="76">
        <f t="shared" si="756"/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82"/>
      <c r="T182" s="28">
        <f t="shared" si="758"/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 t="shared" si="737"/>
        <v>0</v>
      </c>
      <c r="AG182" s="29">
        <f t="shared" ref="AG182:AG183" si="803">I182+U182</f>
        <v>0</v>
      </c>
      <c r="AH182" s="92">
        <f t="shared" ref="AH182:AH183" si="804">J182+V182</f>
        <v>0</v>
      </c>
      <c r="AI182" s="31">
        <f t="shared" ref="AI182:AI183" si="805">K182+W182</f>
        <v>0</v>
      </c>
      <c r="AJ182" s="326">
        <f t="shared" ref="AJ182:AJ183" si="806">L182+X182</f>
        <v>0</v>
      </c>
      <c r="AK182" s="290">
        <f t="shared" ref="AK182:AK183" si="807">M182+Y182</f>
        <v>0</v>
      </c>
      <c r="AL182" s="30">
        <f t="shared" ref="AL182:AL183" si="808">N182+Z182</f>
        <v>0</v>
      </c>
      <c r="AM182" s="30">
        <f t="shared" ref="AM182:AM183" si="809">O182+AA182</f>
        <v>0</v>
      </c>
      <c r="AN182" s="30">
        <f t="shared" ref="AN182:AN183" si="810">P182+AB182</f>
        <v>0</v>
      </c>
      <c r="AO182" s="30">
        <f t="shared" ref="AO182:AO183" si="811">Q182+AC182</f>
        <v>0</v>
      </c>
      <c r="AP182" s="30">
        <f t="shared" ref="AP182:AP183" si="812">R182+AD182</f>
        <v>0</v>
      </c>
      <c r="AQ182" s="31">
        <f t="shared" ref="AQ182:AQ183" si="813">S182+AE182</f>
        <v>0</v>
      </c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 x14ac:dyDescent="0.25">
      <c r="A183" s="230"/>
      <c r="B183" s="179"/>
      <c r="C183" s="179">
        <v>343</v>
      </c>
      <c r="D183" s="576" t="s">
        <v>10</v>
      </c>
      <c r="E183" s="576"/>
      <c r="F183" s="576"/>
      <c r="G183" s="576"/>
      <c r="H183" s="76">
        <f t="shared" si="756"/>
        <v>6500</v>
      </c>
      <c r="I183" s="80"/>
      <c r="J183" s="94">
        <v>6500</v>
      </c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758"/>
        <v>-2300</v>
      </c>
      <c r="U183" s="80"/>
      <c r="V183" s="94">
        <v>-2300</v>
      </c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737"/>
        <v>4200</v>
      </c>
      <c r="AG183" s="29">
        <f t="shared" si="803"/>
        <v>0</v>
      </c>
      <c r="AH183" s="92">
        <f t="shared" si="804"/>
        <v>4200</v>
      </c>
      <c r="AI183" s="31">
        <f t="shared" si="805"/>
        <v>0</v>
      </c>
      <c r="AJ183" s="326">
        <f t="shared" si="806"/>
        <v>0</v>
      </c>
      <c r="AK183" s="290">
        <f t="shared" si="807"/>
        <v>0</v>
      </c>
      <c r="AL183" s="30">
        <f t="shared" si="808"/>
        <v>0</v>
      </c>
      <c r="AM183" s="30">
        <f t="shared" si="809"/>
        <v>0</v>
      </c>
      <c r="AN183" s="30">
        <f t="shared" si="810"/>
        <v>0</v>
      </c>
      <c r="AO183" s="30">
        <f t="shared" si="811"/>
        <v>0</v>
      </c>
      <c r="AP183" s="30">
        <f t="shared" si="812"/>
        <v>0</v>
      </c>
      <c r="AQ183" s="31">
        <f t="shared" si="813"/>
        <v>0</v>
      </c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4" customFormat="1" ht="25.5" customHeight="1" x14ac:dyDescent="0.25">
      <c r="A184" s="436">
        <v>4</v>
      </c>
      <c r="B184" s="66"/>
      <c r="C184" s="66"/>
      <c r="D184" s="578" t="s">
        <v>17</v>
      </c>
      <c r="E184" s="578"/>
      <c r="F184" s="578"/>
      <c r="G184" s="579"/>
      <c r="H184" s="75">
        <f>SUM(I184:S184)</f>
        <v>25000</v>
      </c>
      <c r="I184" s="77">
        <f>I185</f>
        <v>0</v>
      </c>
      <c r="J184" s="61">
        <f t="shared" ref="J184:S185" si="814">J185</f>
        <v>0</v>
      </c>
      <c r="K184" s="79">
        <f>K185</f>
        <v>0</v>
      </c>
      <c r="L184" s="301">
        <f t="shared" si="814"/>
        <v>0</v>
      </c>
      <c r="M184" s="95">
        <f t="shared" si="814"/>
        <v>25000</v>
      </c>
      <c r="N184" s="78">
        <f t="shared" si="814"/>
        <v>0</v>
      </c>
      <c r="O184" s="78">
        <f t="shared" si="814"/>
        <v>0</v>
      </c>
      <c r="P184" s="78">
        <f t="shared" si="814"/>
        <v>0</v>
      </c>
      <c r="Q184" s="78">
        <f t="shared" si="814"/>
        <v>0</v>
      </c>
      <c r="R184" s="78">
        <f>R185</f>
        <v>0</v>
      </c>
      <c r="S184" s="79">
        <f t="shared" si="814"/>
        <v>0</v>
      </c>
      <c r="T184" s="237">
        <f>SUM(U184:AE184)</f>
        <v>-17000</v>
      </c>
      <c r="U184" s="77">
        <f>U185</f>
        <v>0</v>
      </c>
      <c r="V184" s="61">
        <f t="shared" ref="V184:V185" si="815">V185</f>
        <v>0</v>
      </c>
      <c r="W184" s="79">
        <f>W185</f>
        <v>0</v>
      </c>
      <c r="X184" s="301">
        <f t="shared" ref="X184:X185" si="816">X185</f>
        <v>0</v>
      </c>
      <c r="Y184" s="95">
        <f t="shared" ref="Y184:Y185" si="817">Y185</f>
        <v>-17000</v>
      </c>
      <c r="Z184" s="78">
        <f t="shared" ref="Z184:Z185" si="818">Z185</f>
        <v>0</v>
      </c>
      <c r="AA184" s="78">
        <f t="shared" ref="AA184:AA185" si="819">AA185</f>
        <v>0</v>
      </c>
      <c r="AB184" s="78">
        <f t="shared" ref="AB184:AB185" si="820">AB185</f>
        <v>0</v>
      </c>
      <c r="AC184" s="78">
        <f t="shared" ref="AC184:AC185" si="821">AC185</f>
        <v>0</v>
      </c>
      <c r="AD184" s="78">
        <f>AD185</f>
        <v>0</v>
      </c>
      <c r="AE184" s="79">
        <f t="shared" ref="AE184:AE185" si="822">AE185</f>
        <v>0</v>
      </c>
      <c r="AF184" s="262">
        <f>SUM(AG184:AQ184)</f>
        <v>8000</v>
      </c>
      <c r="AG184" s="315">
        <f>AG185</f>
        <v>0</v>
      </c>
      <c r="AH184" s="263">
        <f t="shared" ref="AH184:AH185" si="823">AH185</f>
        <v>0</v>
      </c>
      <c r="AI184" s="239">
        <f>AI185</f>
        <v>0</v>
      </c>
      <c r="AJ184" s="303">
        <f t="shared" ref="AJ184:AJ185" si="824">AJ185</f>
        <v>0</v>
      </c>
      <c r="AK184" s="240">
        <f t="shared" ref="AK184:AK185" si="825">AK185</f>
        <v>8000</v>
      </c>
      <c r="AL184" s="241">
        <f>AL185</f>
        <v>0</v>
      </c>
      <c r="AM184" s="241">
        <f t="shared" ref="AM184:AM185" si="826">AM185</f>
        <v>0</v>
      </c>
      <c r="AN184" s="241">
        <f>AN185</f>
        <v>0</v>
      </c>
      <c r="AO184" s="241">
        <f t="shared" ref="AO184:AO185" si="827">AO185</f>
        <v>0</v>
      </c>
      <c r="AP184" s="241">
        <f>AP185</f>
        <v>0</v>
      </c>
      <c r="AQ184" s="239">
        <f t="shared" ref="AQ184:AQ185" si="828">AQ185</f>
        <v>0</v>
      </c>
      <c r="AR184" s="206"/>
      <c r="AS184" s="89"/>
      <c r="AT184" s="388"/>
      <c r="AU184" s="388"/>
      <c r="AV184" s="388"/>
      <c r="AW184" s="192"/>
      <c r="AX184" s="190"/>
      <c r="AY184" s="190"/>
      <c r="AZ184" s="192"/>
      <c r="BA184" s="192"/>
      <c r="BB184" s="192"/>
      <c r="BC184" s="192"/>
      <c r="BD184" s="192"/>
      <c r="BE184" s="192"/>
      <c r="BF184" s="192"/>
      <c r="BG184" s="192"/>
      <c r="BH184" s="192"/>
      <c r="BI184" s="192"/>
      <c r="BJ184" s="192"/>
      <c r="BK184" s="192"/>
      <c r="BL184" s="192"/>
      <c r="BM184" s="192"/>
      <c r="BN184" s="192"/>
      <c r="BO184" s="192"/>
      <c r="BP184" s="192"/>
      <c r="BQ184" s="192"/>
      <c r="BR184" s="192"/>
      <c r="BS184" s="192"/>
      <c r="BT184" s="192"/>
      <c r="BU184" s="192"/>
      <c r="BV184" s="192"/>
      <c r="BW184" s="192"/>
      <c r="BX184" s="192"/>
      <c r="BY184" s="192"/>
      <c r="BZ184" s="192"/>
      <c r="CA184" s="192"/>
      <c r="CB184" s="192"/>
      <c r="CC184" s="192"/>
      <c r="CD184" s="192"/>
      <c r="CE184" s="192"/>
      <c r="CF184" s="192"/>
      <c r="CG184" s="192"/>
      <c r="CH184" s="192"/>
      <c r="CI184" s="192"/>
      <c r="CJ184" s="192"/>
      <c r="CK184" s="192"/>
      <c r="CL184" s="192"/>
      <c r="CM184" s="192"/>
      <c r="CN184" s="192"/>
      <c r="CO184" s="192"/>
      <c r="CP184" s="192"/>
      <c r="CQ184" s="192"/>
      <c r="CR184" s="192"/>
      <c r="CS184" s="192"/>
      <c r="CT184" s="192"/>
      <c r="CU184" s="192"/>
      <c r="CV184" s="192"/>
      <c r="CW184" s="192"/>
      <c r="CX184" s="192"/>
      <c r="CY184" s="192"/>
      <c r="CZ184" s="192"/>
      <c r="DA184" s="192"/>
      <c r="DB184" s="192"/>
      <c r="DC184" s="192"/>
      <c r="DD184" s="192"/>
      <c r="DE184" s="192"/>
      <c r="DF184" s="192"/>
      <c r="DG184" s="192"/>
      <c r="DH184" s="192"/>
      <c r="DI184" s="192"/>
      <c r="DJ184" s="192"/>
      <c r="DK184" s="192"/>
      <c r="DL184" s="192"/>
      <c r="DM184" s="192"/>
      <c r="DN184" s="192"/>
      <c r="DO184" s="192"/>
      <c r="DP184" s="192"/>
      <c r="DQ184" s="192"/>
      <c r="DR184" s="192"/>
      <c r="DS184" s="192"/>
      <c r="DT184" s="192"/>
      <c r="DU184" s="192"/>
      <c r="DV184" s="192"/>
      <c r="DW184" s="192"/>
      <c r="DX184" s="192"/>
      <c r="DY184" s="192"/>
      <c r="DZ184" s="192"/>
      <c r="EA184" s="192"/>
      <c r="EB184" s="192"/>
      <c r="EC184" s="192"/>
      <c r="ED184" s="192"/>
      <c r="EE184" s="192"/>
      <c r="EF184" s="192"/>
    </row>
    <row r="185" spans="1:136" s="73" customFormat="1" ht="24.75" customHeight="1" x14ac:dyDescent="0.25">
      <c r="A185" s="572">
        <v>42</v>
      </c>
      <c r="B185" s="573"/>
      <c r="C185" s="437"/>
      <c r="D185" s="574" t="s">
        <v>45</v>
      </c>
      <c r="E185" s="574"/>
      <c r="F185" s="574"/>
      <c r="G185" s="575"/>
      <c r="H185" s="75">
        <f>SUM(I185:S185)</f>
        <v>25000</v>
      </c>
      <c r="I185" s="77">
        <f>I186</f>
        <v>0</v>
      </c>
      <c r="J185" s="61">
        <f t="shared" si="814"/>
        <v>0</v>
      </c>
      <c r="K185" s="79">
        <f>K186</f>
        <v>0</v>
      </c>
      <c r="L185" s="301">
        <f t="shared" si="814"/>
        <v>0</v>
      </c>
      <c r="M185" s="95">
        <f t="shared" si="814"/>
        <v>25000</v>
      </c>
      <c r="N185" s="78">
        <f t="shared" si="814"/>
        <v>0</v>
      </c>
      <c r="O185" s="78">
        <f t="shared" si="814"/>
        <v>0</v>
      </c>
      <c r="P185" s="78">
        <f t="shared" si="814"/>
        <v>0</v>
      </c>
      <c r="Q185" s="78">
        <f t="shared" si="814"/>
        <v>0</v>
      </c>
      <c r="R185" s="78">
        <f>R186</f>
        <v>0</v>
      </c>
      <c r="S185" s="79">
        <f t="shared" si="814"/>
        <v>0</v>
      </c>
      <c r="T185" s="237">
        <f>SUM(U185:AE185)</f>
        <v>-17000</v>
      </c>
      <c r="U185" s="77">
        <f>U186</f>
        <v>0</v>
      </c>
      <c r="V185" s="61">
        <f t="shared" si="815"/>
        <v>0</v>
      </c>
      <c r="W185" s="79">
        <f>W186</f>
        <v>0</v>
      </c>
      <c r="X185" s="301">
        <f t="shared" si="816"/>
        <v>0</v>
      </c>
      <c r="Y185" s="95">
        <f t="shared" si="817"/>
        <v>-17000</v>
      </c>
      <c r="Z185" s="78">
        <f t="shared" si="818"/>
        <v>0</v>
      </c>
      <c r="AA185" s="78">
        <f t="shared" si="819"/>
        <v>0</v>
      </c>
      <c r="AB185" s="78">
        <f t="shared" si="820"/>
        <v>0</v>
      </c>
      <c r="AC185" s="78">
        <f t="shared" si="821"/>
        <v>0</v>
      </c>
      <c r="AD185" s="78">
        <f>AD186</f>
        <v>0</v>
      </c>
      <c r="AE185" s="79">
        <f t="shared" si="822"/>
        <v>0</v>
      </c>
      <c r="AF185" s="262">
        <f>SUM(AG185:AQ185)</f>
        <v>8000</v>
      </c>
      <c r="AG185" s="315">
        <f>AG186</f>
        <v>0</v>
      </c>
      <c r="AH185" s="263">
        <f t="shared" si="823"/>
        <v>0</v>
      </c>
      <c r="AI185" s="239">
        <f>AI186</f>
        <v>0</v>
      </c>
      <c r="AJ185" s="303">
        <f t="shared" si="824"/>
        <v>0</v>
      </c>
      <c r="AK185" s="240">
        <f t="shared" si="825"/>
        <v>8000</v>
      </c>
      <c r="AL185" s="241">
        <f>AL186</f>
        <v>0</v>
      </c>
      <c r="AM185" s="241">
        <f t="shared" si="826"/>
        <v>0</v>
      </c>
      <c r="AN185" s="241">
        <f>AN186</f>
        <v>0</v>
      </c>
      <c r="AO185" s="241">
        <f t="shared" si="827"/>
        <v>0</v>
      </c>
      <c r="AP185" s="241">
        <f>AP186</f>
        <v>0</v>
      </c>
      <c r="AQ185" s="239">
        <f t="shared" si="828"/>
        <v>0</v>
      </c>
      <c r="AR185" s="206"/>
      <c r="AS185" s="89"/>
      <c r="AT185" s="388"/>
      <c r="AU185" s="388"/>
      <c r="AV185" s="388"/>
      <c r="AW185" s="190"/>
      <c r="AX185" s="89"/>
      <c r="AY185" s="89"/>
      <c r="AZ185" s="190"/>
      <c r="BA185" s="190"/>
      <c r="BB185" s="190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190"/>
      <c r="BQ185" s="190"/>
      <c r="BR185" s="190"/>
      <c r="BS185" s="190"/>
      <c r="BT185" s="190"/>
      <c r="BU185" s="190"/>
      <c r="BV185" s="190"/>
      <c r="BW185" s="190"/>
      <c r="BX185" s="190"/>
      <c r="BY185" s="190"/>
      <c r="BZ185" s="190"/>
      <c r="CA185" s="190"/>
      <c r="CB185" s="190"/>
      <c r="CC185" s="190"/>
      <c r="CD185" s="190"/>
      <c r="CE185" s="190"/>
      <c r="CF185" s="190"/>
      <c r="CG185" s="190"/>
      <c r="CH185" s="190"/>
      <c r="CI185" s="190"/>
      <c r="CJ185" s="190"/>
      <c r="CK185" s="190"/>
      <c r="CL185" s="190"/>
      <c r="CM185" s="190"/>
      <c r="CN185" s="190"/>
      <c r="CO185" s="190"/>
      <c r="CP185" s="190"/>
      <c r="CQ185" s="190"/>
      <c r="CR185" s="190"/>
      <c r="CS185" s="190"/>
      <c r="CT185" s="190"/>
      <c r="CU185" s="190"/>
      <c r="CV185" s="190"/>
      <c r="CW185" s="190"/>
      <c r="CX185" s="190"/>
      <c r="CY185" s="190"/>
      <c r="CZ185" s="190"/>
      <c r="DA185" s="190"/>
      <c r="DB185" s="190"/>
      <c r="DC185" s="190"/>
      <c r="DD185" s="190"/>
      <c r="DE185" s="190"/>
      <c r="DF185" s="190"/>
      <c r="DG185" s="190"/>
      <c r="DH185" s="190"/>
      <c r="DI185" s="190"/>
      <c r="DJ185" s="190"/>
      <c r="DK185" s="190"/>
      <c r="DL185" s="190"/>
      <c r="DM185" s="190"/>
      <c r="DN185" s="190"/>
      <c r="DO185" s="190"/>
      <c r="DP185" s="190"/>
      <c r="DQ185" s="190"/>
      <c r="DR185" s="190"/>
      <c r="DS185" s="190"/>
      <c r="DT185" s="190"/>
      <c r="DU185" s="190"/>
      <c r="DV185" s="190"/>
      <c r="DW185" s="190"/>
      <c r="DX185" s="190"/>
      <c r="DY185" s="190"/>
      <c r="DZ185" s="190"/>
      <c r="EA185" s="190"/>
      <c r="EB185" s="190"/>
      <c r="EC185" s="190"/>
      <c r="ED185" s="190"/>
      <c r="EE185" s="190"/>
      <c r="EF185" s="190"/>
    </row>
    <row r="186" spans="1:136" s="72" customFormat="1" ht="15" x14ac:dyDescent="0.25">
      <c r="A186" s="230"/>
      <c r="B186" s="179"/>
      <c r="C186" s="179">
        <v>426</v>
      </c>
      <c r="D186" s="576" t="s">
        <v>84</v>
      </c>
      <c r="E186" s="576"/>
      <c r="F186" s="576"/>
      <c r="G186" s="577"/>
      <c r="H186" s="76">
        <f>SUM(I186:S186)</f>
        <v>25000</v>
      </c>
      <c r="I186" s="80"/>
      <c r="J186" s="94"/>
      <c r="K186" s="82"/>
      <c r="L186" s="302"/>
      <c r="M186" s="118">
        <v>25000</v>
      </c>
      <c r="N186" s="81"/>
      <c r="O186" s="81"/>
      <c r="P186" s="81"/>
      <c r="Q186" s="81"/>
      <c r="R186" s="81"/>
      <c r="S186" s="82"/>
      <c r="T186" s="28">
        <f>SUM(U186:AE186)</f>
        <v>-17000</v>
      </c>
      <c r="U186" s="80"/>
      <c r="V186" s="94"/>
      <c r="W186" s="82"/>
      <c r="X186" s="302"/>
      <c r="Y186" s="118">
        <v>-17000</v>
      </c>
      <c r="Z186" s="81"/>
      <c r="AA186" s="81"/>
      <c r="AB186" s="81"/>
      <c r="AC186" s="81"/>
      <c r="AD186" s="81"/>
      <c r="AE186" s="82"/>
      <c r="AF186" s="109">
        <f>SUM(AG186:AQ186)</f>
        <v>8000</v>
      </c>
      <c r="AG186" s="29">
        <f t="shared" ref="AG186" si="829">I186+U186</f>
        <v>0</v>
      </c>
      <c r="AH186" s="92">
        <f t="shared" ref="AH186" si="830">J186+V186</f>
        <v>0</v>
      </c>
      <c r="AI186" s="31">
        <f t="shared" ref="AI186" si="831">K186+W186</f>
        <v>0</v>
      </c>
      <c r="AJ186" s="326">
        <f t="shared" ref="AJ186" si="832">L186+X186</f>
        <v>0</v>
      </c>
      <c r="AK186" s="290">
        <f t="shared" ref="AK186" si="833">M186+Y186</f>
        <v>8000</v>
      </c>
      <c r="AL186" s="30">
        <f t="shared" ref="AL186" si="834">N186+Z186</f>
        <v>0</v>
      </c>
      <c r="AM186" s="30">
        <f t="shared" ref="AM186" si="835">O186+AA186</f>
        <v>0</v>
      </c>
      <c r="AN186" s="30">
        <f t="shared" ref="AN186" si="836">P186+AB186</f>
        <v>0</v>
      </c>
      <c r="AO186" s="30">
        <f t="shared" ref="AO186" si="837">Q186+AC186</f>
        <v>0</v>
      </c>
      <c r="AP186" s="30">
        <f t="shared" ref="AP186" si="838">R186+AD186</f>
        <v>0</v>
      </c>
      <c r="AQ186" s="31">
        <f t="shared" ref="AQ186" si="839">S186+AE186</f>
        <v>0</v>
      </c>
      <c r="AR186" s="206"/>
      <c r="AS186" s="62"/>
      <c r="AT186" s="388"/>
      <c r="AU186" s="388"/>
      <c r="AV186" s="388"/>
      <c r="AW186" s="89"/>
      <c r="AX186" s="192"/>
      <c r="AY186" s="192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67" customFormat="1" ht="29.25" customHeight="1" x14ac:dyDescent="0.25">
      <c r="A187" s="265"/>
      <c r="B187" s="266"/>
      <c r="D187" s="268"/>
      <c r="E187" s="268"/>
      <c r="F187" s="268"/>
      <c r="G187" s="268"/>
      <c r="I187" s="598" t="s">
        <v>137</v>
      </c>
      <c r="J187" s="598"/>
      <c r="K187" s="598"/>
      <c r="L187" s="598"/>
      <c r="M187" s="598"/>
      <c r="N187" s="598"/>
      <c r="O187" s="598"/>
      <c r="P187" s="598"/>
      <c r="Q187" s="598"/>
      <c r="R187" s="598"/>
      <c r="S187" s="598"/>
      <c r="U187" s="598" t="s">
        <v>137</v>
      </c>
      <c r="V187" s="598"/>
      <c r="W187" s="598"/>
      <c r="X187" s="598"/>
      <c r="Y187" s="598"/>
      <c r="Z187" s="598"/>
      <c r="AA187" s="598"/>
      <c r="AB187" s="598"/>
      <c r="AC187" s="598"/>
      <c r="AD187" s="598"/>
      <c r="AE187" s="598"/>
      <c r="AG187" s="598" t="s">
        <v>137</v>
      </c>
      <c r="AH187" s="598"/>
      <c r="AI187" s="598"/>
      <c r="AJ187" s="598"/>
      <c r="AK187" s="598"/>
      <c r="AL187" s="598"/>
      <c r="AM187" s="598"/>
      <c r="AN187" s="598"/>
      <c r="AO187" s="598"/>
      <c r="AP187" s="598"/>
      <c r="AQ187" s="600"/>
      <c r="AS187" s="244"/>
      <c r="AT187" s="244"/>
      <c r="AU187" s="244"/>
      <c r="AV187" s="244"/>
      <c r="AY187" s="269"/>
      <c r="AZ187" s="269"/>
      <c r="BA187" s="269"/>
      <c r="BB187" s="269"/>
      <c r="BC187" s="269"/>
      <c r="BD187" s="269"/>
      <c r="BE187" s="269"/>
      <c r="BF187" s="269"/>
      <c r="BG187" s="269"/>
      <c r="BH187" s="269"/>
      <c r="BI187" s="269"/>
      <c r="BJ187" s="269"/>
      <c r="BK187" s="269"/>
      <c r="BL187" s="269"/>
      <c r="BM187" s="269"/>
      <c r="BN187" s="269"/>
      <c r="BO187" s="269"/>
    </row>
    <row r="188" spans="1:136" s="62" customFormat="1" ht="10.5" customHeight="1" x14ac:dyDescent="0.25">
      <c r="A188" s="232"/>
      <c r="B188" s="87"/>
      <c r="C188" s="87"/>
      <c r="D188" s="88"/>
      <c r="E188" s="88"/>
      <c r="F188" s="88"/>
      <c r="G188" s="88"/>
      <c r="H188" s="91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1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1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125"/>
      <c r="AS188" s="107"/>
      <c r="AT188" s="107"/>
      <c r="AU188" s="107"/>
      <c r="AV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</row>
    <row r="189" spans="1:136" s="74" customFormat="1" ht="25.9" customHeight="1" x14ac:dyDescent="0.25">
      <c r="A189" s="585" t="s">
        <v>295</v>
      </c>
      <c r="B189" s="586"/>
      <c r="C189" s="586"/>
      <c r="D189" s="587" t="s">
        <v>117</v>
      </c>
      <c r="E189" s="587"/>
      <c r="F189" s="587"/>
      <c r="G189" s="588"/>
      <c r="H189" s="83">
        <f t="shared" ref="H189:H197" si="840">SUM(I189:S189)</f>
        <v>30000</v>
      </c>
      <c r="I189" s="84">
        <f>I190+I194</f>
        <v>0</v>
      </c>
      <c r="J189" s="285">
        <f>J190+J194</f>
        <v>0</v>
      </c>
      <c r="K189" s="86">
        <f t="shared" ref="K189:S189" si="841">K190+K194</f>
        <v>0</v>
      </c>
      <c r="L189" s="300">
        <f t="shared" si="841"/>
        <v>0</v>
      </c>
      <c r="M189" s="120">
        <f t="shared" si="841"/>
        <v>30000</v>
      </c>
      <c r="N189" s="85">
        <f t="shared" si="841"/>
        <v>0</v>
      </c>
      <c r="O189" s="85">
        <f t="shared" ref="O189" si="842">O190+O194</f>
        <v>0</v>
      </c>
      <c r="P189" s="85">
        <f>P190+P194</f>
        <v>0</v>
      </c>
      <c r="Q189" s="85">
        <f t="shared" si="841"/>
        <v>0</v>
      </c>
      <c r="R189" s="85">
        <f t="shared" si="841"/>
        <v>0</v>
      </c>
      <c r="S189" s="86">
        <f t="shared" si="841"/>
        <v>0</v>
      </c>
      <c r="T189" s="245">
        <f t="shared" ref="T189:T197" si="843">SUM(U189:AE189)</f>
        <v>46008</v>
      </c>
      <c r="U189" s="84">
        <f>U190+U194</f>
        <v>0</v>
      </c>
      <c r="V189" s="285">
        <f>V190+V194</f>
        <v>0</v>
      </c>
      <c r="W189" s="86">
        <f t="shared" ref="W189:Z189" si="844">W190+W194</f>
        <v>0</v>
      </c>
      <c r="X189" s="300">
        <f t="shared" si="844"/>
        <v>0</v>
      </c>
      <c r="Y189" s="120">
        <f t="shared" si="844"/>
        <v>0</v>
      </c>
      <c r="Z189" s="85">
        <f t="shared" si="844"/>
        <v>0</v>
      </c>
      <c r="AA189" s="85">
        <f t="shared" ref="AA189" si="845">AA190+AA194</f>
        <v>0</v>
      </c>
      <c r="AB189" s="85">
        <f>AB190+AB194</f>
        <v>46008</v>
      </c>
      <c r="AC189" s="85">
        <f t="shared" ref="AC189:AE189" si="846">AC190+AC194</f>
        <v>0</v>
      </c>
      <c r="AD189" s="85">
        <f t="shared" si="846"/>
        <v>0</v>
      </c>
      <c r="AE189" s="86">
        <f t="shared" si="846"/>
        <v>0</v>
      </c>
      <c r="AF189" s="261">
        <f t="shared" ref="AF189:AF197" si="847">SUM(AG189:AQ189)</f>
        <v>76008</v>
      </c>
      <c r="AG189" s="468">
        <f>AG190+AG194</f>
        <v>0</v>
      </c>
      <c r="AH189" s="469">
        <f>AH190+AH194</f>
        <v>0</v>
      </c>
      <c r="AI189" s="470">
        <f t="shared" ref="AI189:AL189" si="848">AI190+AI194</f>
        <v>0</v>
      </c>
      <c r="AJ189" s="471">
        <f t="shared" si="848"/>
        <v>0</v>
      </c>
      <c r="AK189" s="472">
        <f t="shared" si="848"/>
        <v>30000</v>
      </c>
      <c r="AL189" s="473">
        <f t="shared" si="848"/>
        <v>0</v>
      </c>
      <c r="AM189" s="473">
        <f t="shared" ref="AM189" si="849">AM190+AM194</f>
        <v>0</v>
      </c>
      <c r="AN189" s="473">
        <f>AN190+AN194</f>
        <v>46008</v>
      </c>
      <c r="AO189" s="473">
        <f t="shared" ref="AO189:AQ189" si="850">AO190+AO194</f>
        <v>0</v>
      </c>
      <c r="AP189" s="473">
        <f t="shared" si="850"/>
        <v>0</v>
      </c>
      <c r="AQ189" s="470">
        <f t="shared" si="850"/>
        <v>0</v>
      </c>
      <c r="AR189" s="192"/>
      <c r="AS189" s="191"/>
      <c r="AT189" s="191"/>
      <c r="AU189" s="191"/>
      <c r="AV189" s="191"/>
      <c r="AW189" s="192"/>
      <c r="AX189" s="192"/>
      <c r="AY189" s="192"/>
      <c r="AZ189" s="192"/>
      <c r="BA189" s="192"/>
      <c r="BB189" s="192"/>
      <c r="BC189" s="192"/>
      <c r="BD189" s="192"/>
      <c r="BE189" s="192"/>
      <c r="BF189" s="192"/>
      <c r="BG189" s="192"/>
      <c r="BH189" s="192"/>
      <c r="BI189" s="192"/>
      <c r="BJ189" s="192"/>
      <c r="BK189" s="192"/>
      <c r="BL189" s="192"/>
      <c r="BM189" s="192"/>
      <c r="BN189" s="192"/>
      <c r="BO189" s="192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4" customFormat="1" ht="15.75" customHeight="1" x14ac:dyDescent="0.25">
      <c r="A190" s="436">
        <v>3</v>
      </c>
      <c r="B190" s="68"/>
      <c r="C190" s="90"/>
      <c r="D190" s="574" t="s">
        <v>16</v>
      </c>
      <c r="E190" s="574"/>
      <c r="F190" s="574"/>
      <c r="G190" s="575"/>
      <c r="H190" s="75">
        <f t="shared" si="840"/>
        <v>0</v>
      </c>
      <c r="I190" s="77">
        <f>I191</f>
        <v>0</v>
      </c>
      <c r="J190" s="61">
        <f>J191</f>
        <v>0</v>
      </c>
      <c r="K190" s="79">
        <f t="shared" ref="K190:AQ190" si="851">K191</f>
        <v>0</v>
      </c>
      <c r="L190" s="301">
        <f t="shared" si="851"/>
        <v>0</v>
      </c>
      <c r="M190" s="95">
        <f t="shared" si="851"/>
        <v>0</v>
      </c>
      <c r="N190" s="78">
        <f t="shared" si="851"/>
        <v>0</v>
      </c>
      <c r="O190" s="78">
        <f t="shared" si="851"/>
        <v>0</v>
      </c>
      <c r="P190" s="78">
        <f t="shared" si="851"/>
        <v>0</v>
      </c>
      <c r="Q190" s="78">
        <f t="shared" si="851"/>
        <v>0</v>
      </c>
      <c r="R190" s="78">
        <f t="shared" si="851"/>
        <v>0</v>
      </c>
      <c r="S190" s="79">
        <f t="shared" si="851"/>
        <v>0</v>
      </c>
      <c r="T190" s="237">
        <f t="shared" si="843"/>
        <v>0</v>
      </c>
      <c r="U190" s="77">
        <f>U191</f>
        <v>0</v>
      </c>
      <c r="V190" s="61">
        <f>V191</f>
        <v>0</v>
      </c>
      <c r="W190" s="79">
        <f t="shared" si="851"/>
        <v>0</v>
      </c>
      <c r="X190" s="301">
        <f t="shared" si="851"/>
        <v>0</v>
      </c>
      <c r="Y190" s="95">
        <f t="shared" si="851"/>
        <v>0</v>
      </c>
      <c r="Z190" s="78">
        <f t="shared" si="851"/>
        <v>0</v>
      </c>
      <c r="AA190" s="78">
        <f t="shared" si="851"/>
        <v>0</v>
      </c>
      <c r="AB190" s="78">
        <f t="shared" si="851"/>
        <v>0</v>
      </c>
      <c r="AC190" s="78">
        <f t="shared" si="851"/>
        <v>0</v>
      </c>
      <c r="AD190" s="78">
        <f t="shared" si="851"/>
        <v>0</v>
      </c>
      <c r="AE190" s="79">
        <f t="shared" si="851"/>
        <v>0</v>
      </c>
      <c r="AF190" s="262">
        <f t="shared" si="847"/>
        <v>0</v>
      </c>
      <c r="AG190" s="315">
        <f>AG191</f>
        <v>0</v>
      </c>
      <c r="AH190" s="263">
        <f>AH191</f>
        <v>0</v>
      </c>
      <c r="AI190" s="239">
        <f t="shared" si="851"/>
        <v>0</v>
      </c>
      <c r="AJ190" s="303">
        <f t="shared" si="851"/>
        <v>0</v>
      </c>
      <c r="AK190" s="240">
        <f t="shared" si="851"/>
        <v>0</v>
      </c>
      <c r="AL190" s="241">
        <f t="shared" si="851"/>
        <v>0</v>
      </c>
      <c r="AM190" s="241">
        <f t="shared" si="851"/>
        <v>0</v>
      </c>
      <c r="AN190" s="241">
        <f t="shared" si="851"/>
        <v>0</v>
      </c>
      <c r="AO190" s="241">
        <f t="shared" si="851"/>
        <v>0</v>
      </c>
      <c r="AP190" s="241">
        <f t="shared" si="851"/>
        <v>0</v>
      </c>
      <c r="AQ190" s="239">
        <f t="shared" si="851"/>
        <v>0</v>
      </c>
      <c r="AR190" s="192"/>
      <c r="AS190" s="191"/>
      <c r="AT190" s="191"/>
      <c r="AU190" s="191"/>
      <c r="AV190" s="191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  <c r="BG190" s="192"/>
      <c r="BH190" s="192"/>
      <c r="BI190" s="192"/>
      <c r="BJ190" s="192"/>
      <c r="BK190" s="192"/>
      <c r="BL190" s="192"/>
      <c r="BM190" s="192"/>
      <c r="BN190" s="192"/>
      <c r="BO190" s="192"/>
      <c r="BP190" s="192"/>
      <c r="BQ190" s="192"/>
      <c r="BR190" s="192"/>
      <c r="BS190" s="192"/>
      <c r="BT190" s="192"/>
      <c r="BU190" s="192"/>
      <c r="BV190" s="192"/>
      <c r="BW190" s="192"/>
      <c r="BX190" s="192"/>
      <c r="BY190" s="192"/>
      <c r="BZ190" s="192"/>
      <c r="CA190" s="192"/>
      <c r="CB190" s="192"/>
      <c r="CC190" s="192"/>
      <c r="CD190" s="192"/>
      <c r="CE190" s="192"/>
      <c r="CF190" s="192"/>
      <c r="CG190" s="192"/>
      <c r="CH190" s="192"/>
      <c r="CI190" s="192"/>
      <c r="CJ190" s="192"/>
      <c r="CK190" s="192"/>
      <c r="CL190" s="192"/>
      <c r="CM190" s="192"/>
      <c r="CN190" s="192"/>
      <c r="CO190" s="192"/>
      <c r="CP190" s="192"/>
      <c r="CQ190" s="192"/>
      <c r="CR190" s="192"/>
      <c r="CS190" s="192"/>
      <c r="CT190" s="192"/>
      <c r="CU190" s="192"/>
      <c r="CV190" s="192"/>
      <c r="CW190" s="192"/>
      <c r="CX190" s="192"/>
      <c r="CY190" s="192"/>
      <c r="CZ190" s="192"/>
      <c r="DA190" s="192"/>
      <c r="DB190" s="192"/>
      <c r="DC190" s="192"/>
      <c r="DD190" s="192"/>
      <c r="DE190" s="192"/>
      <c r="DF190" s="192"/>
      <c r="DG190" s="192"/>
      <c r="DH190" s="192"/>
      <c r="DI190" s="192"/>
      <c r="DJ190" s="192"/>
      <c r="DK190" s="192"/>
      <c r="DL190" s="192"/>
      <c r="DM190" s="192"/>
      <c r="DN190" s="192"/>
      <c r="DO190" s="192"/>
      <c r="DP190" s="192"/>
      <c r="DQ190" s="192"/>
      <c r="DR190" s="192"/>
      <c r="DS190" s="192"/>
      <c r="DT190" s="192"/>
      <c r="DU190" s="192"/>
      <c r="DV190" s="192"/>
      <c r="DW190" s="192"/>
      <c r="DX190" s="192"/>
      <c r="DY190" s="192"/>
      <c r="DZ190" s="192"/>
      <c r="EA190" s="192"/>
      <c r="EB190" s="192"/>
      <c r="EC190" s="192"/>
      <c r="ED190" s="192"/>
      <c r="EE190" s="192"/>
      <c r="EF190" s="192"/>
    </row>
    <row r="191" spans="1:136" s="73" customFormat="1" ht="15.75" customHeight="1" x14ac:dyDescent="0.25">
      <c r="A191" s="572">
        <v>32</v>
      </c>
      <c r="B191" s="573"/>
      <c r="C191" s="90"/>
      <c r="D191" s="574" t="s">
        <v>4</v>
      </c>
      <c r="E191" s="574"/>
      <c r="F191" s="574"/>
      <c r="G191" s="575"/>
      <c r="H191" s="75">
        <f t="shared" si="840"/>
        <v>0</v>
      </c>
      <c r="I191" s="77">
        <f>SUM(I192:I193)</f>
        <v>0</v>
      </c>
      <c r="J191" s="61">
        <f>SUM(J192:J193)</f>
        <v>0</v>
      </c>
      <c r="K191" s="79">
        <f t="shared" ref="K191:S191" si="852">SUM(K192:K193)</f>
        <v>0</v>
      </c>
      <c r="L191" s="301">
        <f t="shared" si="852"/>
        <v>0</v>
      </c>
      <c r="M191" s="95">
        <f t="shared" si="852"/>
        <v>0</v>
      </c>
      <c r="N191" s="78">
        <f t="shared" si="852"/>
        <v>0</v>
      </c>
      <c r="O191" s="78">
        <f t="shared" ref="O191" si="853">SUM(O192:O193)</f>
        <v>0</v>
      </c>
      <c r="P191" s="78">
        <f t="shared" si="852"/>
        <v>0</v>
      </c>
      <c r="Q191" s="78">
        <f t="shared" si="852"/>
        <v>0</v>
      </c>
      <c r="R191" s="78">
        <f t="shared" si="852"/>
        <v>0</v>
      </c>
      <c r="S191" s="79">
        <f t="shared" si="852"/>
        <v>0</v>
      </c>
      <c r="T191" s="237">
        <f t="shared" si="843"/>
        <v>0</v>
      </c>
      <c r="U191" s="77">
        <f>SUM(U192:U193)</f>
        <v>0</v>
      </c>
      <c r="V191" s="61">
        <f>SUM(V192:V193)</f>
        <v>0</v>
      </c>
      <c r="W191" s="79">
        <f t="shared" ref="W191:AE191" si="854">SUM(W192:W193)</f>
        <v>0</v>
      </c>
      <c r="X191" s="301">
        <f t="shared" si="854"/>
        <v>0</v>
      </c>
      <c r="Y191" s="95">
        <f t="shared" si="854"/>
        <v>0</v>
      </c>
      <c r="Z191" s="78">
        <f t="shared" si="854"/>
        <v>0</v>
      </c>
      <c r="AA191" s="78">
        <f t="shared" ref="AA191" si="855">SUM(AA192:AA193)</f>
        <v>0</v>
      </c>
      <c r="AB191" s="78">
        <f t="shared" si="854"/>
        <v>0</v>
      </c>
      <c r="AC191" s="78">
        <f t="shared" si="854"/>
        <v>0</v>
      </c>
      <c r="AD191" s="78">
        <f t="shared" si="854"/>
        <v>0</v>
      </c>
      <c r="AE191" s="79">
        <f t="shared" si="854"/>
        <v>0</v>
      </c>
      <c r="AF191" s="262">
        <f t="shared" si="847"/>
        <v>0</v>
      </c>
      <c r="AG191" s="315">
        <f>SUM(AG192:AG193)</f>
        <v>0</v>
      </c>
      <c r="AH191" s="263">
        <f>SUM(AH192:AH193)</f>
        <v>0</v>
      </c>
      <c r="AI191" s="239">
        <f t="shared" ref="AI191:AQ191" si="856">SUM(AI192:AI193)</f>
        <v>0</v>
      </c>
      <c r="AJ191" s="303">
        <f t="shared" si="856"/>
        <v>0</v>
      </c>
      <c r="AK191" s="240">
        <f t="shared" si="856"/>
        <v>0</v>
      </c>
      <c r="AL191" s="241">
        <f t="shared" si="856"/>
        <v>0</v>
      </c>
      <c r="AM191" s="241">
        <f t="shared" ref="AM191" si="857">SUM(AM192:AM193)</f>
        <v>0</v>
      </c>
      <c r="AN191" s="241">
        <f t="shared" si="856"/>
        <v>0</v>
      </c>
      <c r="AO191" s="241">
        <f t="shared" si="856"/>
        <v>0</v>
      </c>
      <c r="AP191" s="241">
        <f t="shared" si="856"/>
        <v>0</v>
      </c>
      <c r="AQ191" s="239">
        <f t="shared" si="856"/>
        <v>0</v>
      </c>
      <c r="AR191" s="190"/>
      <c r="AS191" s="190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190"/>
      <c r="BI191" s="190"/>
      <c r="BJ191" s="190"/>
      <c r="BK191" s="190"/>
      <c r="BL191" s="190"/>
      <c r="BM191" s="190"/>
      <c r="BN191" s="190"/>
      <c r="BO191" s="190"/>
      <c r="BP191" s="190"/>
      <c r="BQ191" s="190"/>
      <c r="BR191" s="190"/>
      <c r="BS191" s="190"/>
      <c r="BT191" s="190"/>
      <c r="BU191" s="190"/>
      <c r="BV191" s="190"/>
      <c r="BW191" s="190"/>
      <c r="BX191" s="190"/>
      <c r="BY191" s="190"/>
      <c r="BZ191" s="190"/>
      <c r="CA191" s="190"/>
      <c r="CB191" s="190"/>
      <c r="CC191" s="190"/>
      <c r="CD191" s="190"/>
      <c r="CE191" s="190"/>
      <c r="CF191" s="190"/>
      <c r="CG191" s="190"/>
      <c r="CH191" s="190"/>
      <c r="CI191" s="190"/>
      <c r="CJ191" s="190"/>
      <c r="CK191" s="190"/>
      <c r="CL191" s="190"/>
      <c r="CM191" s="190"/>
      <c r="CN191" s="190"/>
      <c r="CO191" s="190"/>
      <c r="CP191" s="190"/>
      <c r="CQ191" s="190"/>
      <c r="CR191" s="190"/>
      <c r="CS191" s="190"/>
      <c r="CT191" s="190"/>
      <c r="CU191" s="190"/>
      <c r="CV191" s="190"/>
      <c r="CW191" s="190"/>
      <c r="CX191" s="190"/>
      <c r="CY191" s="190"/>
      <c r="CZ191" s="190"/>
      <c r="DA191" s="190"/>
      <c r="DB191" s="190"/>
      <c r="DC191" s="190"/>
      <c r="DD191" s="190"/>
      <c r="DE191" s="190"/>
      <c r="DF191" s="190"/>
      <c r="DG191" s="190"/>
      <c r="DH191" s="190"/>
      <c r="DI191" s="190"/>
      <c r="DJ191" s="190"/>
      <c r="DK191" s="190"/>
      <c r="DL191" s="190"/>
      <c r="DM191" s="190"/>
      <c r="DN191" s="190"/>
      <c r="DO191" s="190"/>
      <c r="DP191" s="190"/>
      <c r="DQ191" s="190"/>
      <c r="DR191" s="190"/>
      <c r="DS191" s="190"/>
      <c r="DT191" s="190"/>
      <c r="DU191" s="190"/>
      <c r="DV191" s="190"/>
      <c r="DW191" s="190"/>
      <c r="DX191" s="190"/>
      <c r="DY191" s="190"/>
      <c r="DZ191" s="190"/>
      <c r="EA191" s="190"/>
      <c r="EB191" s="190"/>
      <c r="EC191" s="190"/>
      <c r="ED191" s="190"/>
      <c r="EE191" s="190"/>
      <c r="EF191" s="190"/>
    </row>
    <row r="192" spans="1:136" s="72" customFormat="1" ht="15.75" customHeight="1" x14ac:dyDescent="0.25">
      <c r="A192" s="230"/>
      <c r="B192" s="179"/>
      <c r="C192" s="179">
        <v>322</v>
      </c>
      <c r="D192" s="576" t="s">
        <v>6</v>
      </c>
      <c r="E192" s="576"/>
      <c r="F192" s="576"/>
      <c r="G192" s="577"/>
      <c r="H192" s="76">
        <f t="shared" si="840"/>
        <v>0</v>
      </c>
      <c r="I192" s="80"/>
      <c r="J192" s="94"/>
      <c r="K192" s="82"/>
      <c r="L192" s="302"/>
      <c r="M192" s="118"/>
      <c r="N192" s="81"/>
      <c r="O192" s="81"/>
      <c r="P192" s="81"/>
      <c r="Q192" s="81"/>
      <c r="R192" s="81"/>
      <c r="S192" s="82"/>
      <c r="T192" s="28">
        <f t="shared" si="843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847"/>
        <v>0</v>
      </c>
      <c r="AG192" s="29">
        <f t="shared" ref="AG192:AG193" si="858">I192+U192</f>
        <v>0</v>
      </c>
      <c r="AH192" s="92">
        <f t="shared" ref="AH192:AH193" si="859">J192+V192</f>
        <v>0</v>
      </c>
      <c r="AI192" s="31">
        <f t="shared" ref="AI192:AI193" si="860">K192+W192</f>
        <v>0</v>
      </c>
      <c r="AJ192" s="326">
        <f t="shared" ref="AJ192:AJ193" si="861">L192+X192</f>
        <v>0</v>
      </c>
      <c r="AK192" s="290">
        <f t="shared" ref="AK192:AK193" si="862">M192+Y192</f>
        <v>0</v>
      </c>
      <c r="AL192" s="30">
        <f t="shared" ref="AL192:AL193" si="863">N192+Z192</f>
        <v>0</v>
      </c>
      <c r="AM192" s="30">
        <f t="shared" ref="AM192:AM193" si="864">O192+AA192</f>
        <v>0</v>
      </c>
      <c r="AN192" s="30">
        <f t="shared" ref="AN192:AN193" si="865">P192+AB192</f>
        <v>0</v>
      </c>
      <c r="AO192" s="30">
        <f t="shared" ref="AO192:AO193" si="866">Q192+AC192</f>
        <v>0</v>
      </c>
      <c r="AP192" s="30">
        <f t="shared" ref="AP192:AP193" si="867">R192+AD192</f>
        <v>0</v>
      </c>
      <c r="AQ192" s="31">
        <f t="shared" ref="AQ192:AQ193" si="868">S192+AE192</f>
        <v>0</v>
      </c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76" t="s">
        <v>7</v>
      </c>
      <c r="E193" s="576"/>
      <c r="F193" s="576"/>
      <c r="G193" s="577"/>
      <c r="H193" s="76">
        <f t="shared" si="840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843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847"/>
        <v>0</v>
      </c>
      <c r="AG193" s="29">
        <f t="shared" si="858"/>
        <v>0</v>
      </c>
      <c r="AH193" s="92">
        <f t="shared" si="859"/>
        <v>0</v>
      </c>
      <c r="AI193" s="31">
        <f t="shared" si="860"/>
        <v>0</v>
      </c>
      <c r="AJ193" s="326">
        <f t="shared" si="861"/>
        <v>0</v>
      </c>
      <c r="AK193" s="290">
        <f t="shared" si="862"/>
        <v>0</v>
      </c>
      <c r="AL193" s="30">
        <f t="shared" si="863"/>
        <v>0</v>
      </c>
      <c r="AM193" s="30">
        <f t="shared" si="864"/>
        <v>0</v>
      </c>
      <c r="AN193" s="30">
        <f t="shared" si="865"/>
        <v>0</v>
      </c>
      <c r="AO193" s="30">
        <f t="shared" si="866"/>
        <v>0</v>
      </c>
      <c r="AP193" s="30">
        <f t="shared" si="867"/>
        <v>0</v>
      </c>
      <c r="AQ193" s="31">
        <f t="shared" si="868"/>
        <v>0</v>
      </c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4" customFormat="1" ht="27" customHeight="1" x14ac:dyDescent="0.25">
      <c r="A194" s="436">
        <v>4</v>
      </c>
      <c r="B194" s="66"/>
      <c r="C194" s="66"/>
      <c r="D194" s="578" t="s">
        <v>17</v>
      </c>
      <c r="E194" s="578"/>
      <c r="F194" s="578"/>
      <c r="G194" s="579"/>
      <c r="H194" s="75">
        <f t="shared" si="840"/>
        <v>30000</v>
      </c>
      <c r="I194" s="77">
        <f>I195</f>
        <v>0</v>
      </c>
      <c r="J194" s="61">
        <f>J195</f>
        <v>0</v>
      </c>
      <c r="K194" s="79">
        <f t="shared" ref="K194:AQ194" si="869">K195</f>
        <v>0</v>
      </c>
      <c r="L194" s="301">
        <f t="shared" si="869"/>
        <v>0</v>
      </c>
      <c r="M194" s="95">
        <f t="shared" si="869"/>
        <v>30000</v>
      </c>
      <c r="N194" s="78">
        <f t="shared" si="869"/>
        <v>0</v>
      </c>
      <c r="O194" s="78">
        <f t="shared" si="869"/>
        <v>0</v>
      </c>
      <c r="P194" s="78">
        <f t="shared" si="869"/>
        <v>0</v>
      </c>
      <c r="Q194" s="78">
        <f t="shared" si="869"/>
        <v>0</v>
      </c>
      <c r="R194" s="78">
        <f t="shared" si="869"/>
        <v>0</v>
      </c>
      <c r="S194" s="79">
        <f t="shared" si="869"/>
        <v>0</v>
      </c>
      <c r="T194" s="237">
        <f t="shared" si="843"/>
        <v>46008</v>
      </c>
      <c r="U194" s="77">
        <f>U195</f>
        <v>0</v>
      </c>
      <c r="V194" s="61">
        <f>V195</f>
        <v>0</v>
      </c>
      <c r="W194" s="79">
        <f t="shared" si="869"/>
        <v>0</v>
      </c>
      <c r="X194" s="301">
        <f t="shared" si="869"/>
        <v>0</v>
      </c>
      <c r="Y194" s="95">
        <f t="shared" si="869"/>
        <v>0</v>
      </c>
      <c r="Z194" s="78">
        <f t="shared" si="869"/>
        <v>0</v>
      </c>
      <c r="AA194" s="78">
        <f t="shared" si="869"/>
        <v>0</v>
      </c>
      <c r="AB194" s="78">
        <f t="shared" si="869"/>
        <v>46008</v>
      </c>
      <c r="AC194" s="78">
        <f t="shared" si="869"/>
        <v>0</v>
      </c>
      <c r="AD194" s="78">
        <f t="shared" si="869"/>
        <v>0</v>
      </c>
      <c r="AE194" s="79">
        <f t="shared" si="869"/>
        <v>0</v>
      </c>
      <c r="AF194" s="262">
        <f t="shared" si="847"/>
        <v>76008</v>
      </c>
      <c r="AG194" s="315">
        <f>AG195</f>
        <v>0</v>
      </c>
      <c r="AH194" s="263">
        <f>AH195</f>
        <v>0</v>
      </c>
      <c r="AI194" s="239">
        <f t="shared" si="869"/>
        <v>0</v>
      </c>
      <c r="AJ194" s="303">
        <f t="shared" si="869"/>
        <v>0</v>
      </c>
      <c r="AK194" s="240">
        <f t="shared" si="869"/>
        <v>30000</v>
      </c>
      <c r="AL194" s="241">
        <f t="shared" si="869"/>
        <v>0</v>
      </c>
      <c r="AM194" s="241">
        <f t="shared" si="869"/>
        <v>0</v>
      </c>
      <c r="AN194" s="241">
        <f t="shared" si="869"/>
        <v>46008</v>
      </c>
      <c r="AO194" s="241">
        <f t="shared" si="869"/>
        <v>0</v>
      </c>
      <c r="AP194" s="241">
        <f t="shared" si="869"/>
        <v>0</v>
      </c>
      <c r="AQ194" s="239">
        <f t="shared" si="869"/>
        <v>0</v>
      </c>
      <c r="AR194" s="192"/>
      <c r="AS194" s="191"/>
      <c r="AT194" s="191"/>
      <c r="AU194" s="191"/>
      <c r="AV194" s="191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H194" s="192"/>
      <c r="BI194" s="192"/>
      <c r="BJ194" s="192"/>
      <c r="BK194" s="192"/>
      <c r="BL194" s="192"/>
      <c r="BM194" s="192"/>
      <c r="BN194" s="192"/>
      <c r="BO194" s="192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3" customFormat="1" ht="24.75" customHeight="1" x14ac:dyDescent="0.25">
      <c r="A195" s="572">
        <v>42</v>
      </c>
      <c r="B195" s="573"/>
      <c r="C195" s="437"/>
      <c r="D195" s="574" t="s">
        <v>45</v>
      </c>
      <c r="E195" s="574"/>
      <c r="F195" s="574"/>
      <c r="G195" s="575"/>
      <c r="H195" s="75">
        <f t="shared" si="840"/>
        <v>30000</v>
      </c>
      <c r="I195" s="77">
        <f>SUM(I196:I197)</f>
        <v>0</v>
      </c>
      <c r="J195" s="61">
        <f>SUM(J196:J197)</f>
        <v>0</v>
      </c>
      <c r="K195" s="79">
        <f t="shared" ref="K195:S195" si="870">SUM(K196:K197)</f>
        <v>0</v>
      </c>
      <c r="L195" s="301">
        <f t="shared" si="870"/>
        <v>0</v>
      </c>
      <c r="M195" s="95">
        <f t="shared" si="870"/>
        <v>30000</v>
      </c>
      <c r="N195" s="78">
        <f t="shared" si="870"/>
        <v>0</v>
      </c>
      <c r="O195" s="78">
        <f t="shared" ref="O195" si="871">SUM(O196:O197)</f>
        <v>0</v>
      </c>
      <c r="P195" s="78">
        <f t="shared" si="870"/>
        <v>0</v>
      </c>
      <c r="Q195" s="78">
        <f t="shared" si="870"/>
        <v>0</v>
      </c>
      <c r="R195" s="78">
        <f t="shared" si="870"/>
        <v>0</v>
      </c>
      <c r="S195" s="79">
        <f t="shared" si="870"/>
        <v>0</v>
      </c>
      <c r="T195" s="237">
        <f t="shared" si="843"/>
        <v>46008</v>
      </c>
      <c r="U195" s="77">
        <f>SUM(U196:U197)</f>
        <v>0</v>
      </c>
      <c r="V195" s="61">
        <f>SUM(V196:V197)</f>
        <v>0</v>
      </c>
      <c r="W195" s="79">
        <f t="shared" ref="W195:AE195" si="872">SUM(W196:W197)</f>
        <v>0</v>
      </c>
      <c r="X195" s="301">
        <f t="shared" si="872"/>
        <v>0</v>
      </c>
      <c r="Y195" s="95">
        <f t="shared" si="872"/>
        <v>0</v>
      </c>
      <c r="Z195" s="78">
        <f t="shared" si="872"/>
        <v>0</v>
      </c>
      <c r="AA195" s="78">
        <f t="shared" ref="AA195" si="873">SUM(AA196:AA197)</f>
        <v>0</v>
      </c>
      <c r="AB195" s="78">
        <f t="shared" si="872"/>
        <v>46008</v>
      </c>
      <c r="AC195" s="78">
        <f t="shared" si="872"/>
        <v>0</v>
      </c>
      <c r="AD195" s="78">
        <f t="shared" si="872"/>
        <v>0</v>
      </c>
      <c r="AE195" s="79">
        <f t="shared" si="872"/>
        <v>0</v>
      </c>
      <c r="AF195" s="262">
        <f t="shared" si="847"/>
        <v>76008</v>
      </c>
      <c r="AG195" s="315">
        <f>SUM(AG196:AG197)</f>
        <v>0</v>
      </c>
      <c r="AH195" s="263">
        <f>SUM(AH196:AH197)</f>
        <v>0</v>
      </c>
      <c r="AI195" s="239">
        <f t="shared" ref="AI195:AQ195" si="874">SUM(AI196:AI197)</f>
        <v>0</v>
      </c>
      <c r="AJ195" s="303">
        <f t="shared" si="874"/>
        <v>0</v>
      </c>
      <c r="AK195" s="240">
        <f t="shared" si="874"/>
        <v>30000</v>
      </c>
      <c r="AL195" s="241">
        <f t="shared" si="874"/>
        <v>0</v>
      </c>
      <c r="AM195" s="241">
        <f t="shared" ref="AM195" si="875">SUM(AM196:AM197)</f>
        <v>0</v>
      </c>
      <c r="AN195" s="241">
        <f t="shared" si="874"/>
        <v>46008</v>
      </c>
      <c r="AO195" s="241">
        <f t="shared" si="874"/>
        <v>0</v>
      </c>
      <c r="AP195" s="241">
        <f t="shared" si="874"/>
        <v>0</v>
      </c>
      <c r="AQ195" s="239">
        <f t="shared" si="874"/>
        <v>0</v>
      </c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0"/>
      <c r="BQ195" s="190"/>
      <c r="BR195" s="190"/>
      <c r="BS195" s="190"/>
      <c r="BT195" s="190"/>
      <c r="BU195" s="190"/>
      <c r="BV195" s="190"/>
      <c r="BW195" s="190"/>
      <c r="BX195" s="190"/>
      <c r="BY195" s="190"/>
      <c r="BZ195" s="190"/>
      <c r="CA195" s="190"/>
      <c r="CB195" s="190"/>
      <c r="CC195" s="190"/>
      <c r="CD195" s="190"/>
      <c r="CE195" s="190"/>
      <c r="CF195" s="190"/>
      <c r="CG195" s="190"/>
      <c r="CH195" s="190"/>
      <c r="CI195" s="190"/>
      <c r="CJ195" s="190"/>
      <c r="CK195" s="190"/>
      <c r="CL195" s="190"/>
      <c r="CM195" s="190"/>
      <c r="CN195" s="190"/>
      <c r="CO195" s="190"/>
      <c r="CP195" s="190"/>
      <c r="CQ195" s="190"/>
      <c r="CR195" s="190"/>
      <c r="CS195" s="190"/>
      <c r="CT195" s="190"/>
      <c r="CU195" s="190"/>
      <c r="CV195" s="190"/>
      <c r="CW195" s="190"/>
      <c r="CX195" s="190"/>
      <c r="CY195" s="190"/>
      <c r="CZ195" s="190"/>
      <c r="DA195" s="190"/>
      <c r="DB195" s="190"/>
      <c r="DC195" s="190"/>
      <c r="DD195" s="190"/>
      <c r="DE195" s="190"/>
      <c r="DF195" s="190"/>
      <c r="DG195" s="190"/>
      <c r="DH195" s="190"/>
      <c r="DI195" s="190"/>
      <c r="DJ195" s="190"/>
      <c r="DK195" s="190"/>
      <c r="DL195" s="190"/>
      <c r="DM195" s="190"/>
      <c r="DN195" s="190"/>
      <c r="DO195" s="190"/>
      <c r="DP195" s="190"/>
      <c r="DQ195" s="190"/>
      <c r="DR195" s="190"/>
      <c r="DS195" s="190"/>
      <c r="DT195" s="190"/>
      <c r="DU195" s="190"/>
      <c r="DV195" s="190"/>
      <c r="DW195" s="190"/>
      <c r="DX195" s="190"/>
      <c r="DY195" s="190"/>
      <c r="DZ195" s="190"/>
      <c r="EA195" s="190"/>
      <c r="EB195" s="190"/>
      <c r="EC195" s="190"/>
      <c r="ED195" s="190"/>
      <c r="EE195" s="190"/>
      <c r="EF195" s="190"/>
    </row>
    <row r="196" spans="1:136" s="73" customFormat="1" ht="15" x14ac:dyDescent="0.25">
      <c r="A196" s="231"/>
      <c r="B196" s="179"/>
      <c r="C196" s="179">
        <v>421</v>
      </c>
      <c r="D196" s="576" t="s">
        <v>71</v>
      </c>
      <c r="E196" s="576"/>
      <c r="F196" s="576"/>
      <c r="G196" s="577"/>
      <c r="H196" s="76">
        <f t="shared" si="840"/>
        <v>0</v>
      </c>
      <c r="I196" s="80"/>
      <c r="J196" s="94"/>
      <c r="K196" s="82"/>
      <c r="L196" s="302"/>
      <c r="M196" s="118"/>
      <c r="N196" s="81"/>
      <c r="O196" s="81"/>
      <c r="P196" s="81"/>
      <c r="Q196" s="81"/>
      <c r="R196" s="81"/>
      <c r="S196" s="82"/>
      <c r="T196" s="28">
        <f t="shared" si="843"/>
        <v>0</v>
      </c>
      <c r="U196" s="80"/>
      <c r="V196" s="94"/>
      <c r="W196" s="82"/>
      <c r="X196" s="302"/>
      <c r="Y196" s="118"/>
      <c r="Z196" s="81"/>
      <c r="AA196" s="81"/>
      <c r="AB196" s="81"/>
      <c r="AC196" s="81"/>
      <c r="AD196" s="81"/>
      <c r="AE196" s="82"/>
      <c r="AF196" s="109">
        <f t="shared" si="847"/>
        <v>0</v>
      </c>
      <c r="AG196" s="29">
        <f t="shared" ref="AG196:AG197" si="876">I196+U196</f>
        <v>0</v>
      </c>
      <c r="AH196" s="92">
        <f t="shared" ref="AH196:AH197" si="877">J196+V196</f>
        <v>0</v>
      </c>
      <c r="AI196" s="31">
        <f t="shared" ref="AI196:AI197" si="878">K196+W196</f>
        <v>0</v>
      </c>
      <c r="AJ196" s="326">
        <f t="shared" ref="AJ196:AJ197" si="879">L196+X196</f>
        <v>0</v>
      </c>
      <c r="AK196" s="290">
        <f t="shared" ref="AK196:AK197" si="880">M196+Y196</f>
        <v>0</v>
      </c>
      <c r="AL196" s="30">
        <f t="shared" ref="AL196:AL197" si="881">N196+Z196</f>
        <v>0</v>
      </c>
      <c r="AM196" s="30">
        <f t="shared" ref="AM196:AM197" si="882">O196+AA196</f>
        <v>0</v>
      </c>
      <c r="AN196" s="30">
        <f t="shared" ref="AN196:AN197" si="883">P196+AB196</f>
        <v>0</v>
      </c>
      <c r="AO196" s="30">
        <f t="shared" ref="AO196:AO197" si="884">Q196+AC196</f>
        <v>0</v>
      </c>
      <c r="AP196" s="30">
        <f t="shared" ref="AP196:AP197" si="885">R196+AD196</f>
        <v>0</v>
      </c>
      <c r="AQ196" s="31">
        <f t="shared" ref="AQ196:AQ197" si="886">S196+AE196</f>
        <v>0</v>
      </c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0"/>
      <c r="BQ196" s="190"/>
      <c r="BR196" s="190"/>
      <c r="BS196" s="190"/>
      <c r="BT196" s="190"/>
      <c r="BU196" s="190"/>
      <c r="BV196" s="190"/>
      <c r="BW196" s="190"/>
      <c r="BX196" s="190"/>
      <c r="BY196" s="190"/>
      <c r="BZ196" s="190"/>
      <c r="CA196" s="190"/>
      <c r="CB196" s="190"/>
      <c r="CC196" s="190"/>
      <c r="CD196" s="190"/>
      <c r="CE196" s="190"/>
      <c r="CF196" s="190"/>
      <c r="CG196" s="190"/>
      <c r="CH196" s="190"/>
      <c r="CI196" s="190"/>
      <c r="CJ196" s="190"/>
      <c r="CK196" s="190"/>
      <c r="CL196" s="190"/>
      <c r="CM196" s="190"/>
      <c r="CN196" s="190"/>
      <c r="CO196" s="190"/>
      <c r="CP196" s="190"/>
      <c r="CQ196" s="190"/>
      <c r="CR196" s="190"/>
      <c r="CS196" s="190"/>
      <c r="CT196" s="190"/>
      <c r="CU196" s="190"/>
      <c r="CV196" s="190"/>
      <c r="CW196" s="190"/>
      <c r="CX196" s="190"/>
      <c r="CY196" s="190"/>
      <c r="CZ196" s="190"/>
      <c r="DA196" s="190"/>
      <c r="DB196" s="190"/>
      <c r="DC196" s="190"/>
      <c r="DD196" s="190"/>
      <c r="DE196" s="190"/>
      <c r="DF196" s="190"/>
      <c r="DG196" s="190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190"/>
      <c r="DR196" s="190"/>
      <c r="DS196" s="190"/>
      <c r="DT196" s="190"/>
      <c r="DU196" s="190"/>
      <c r="DV196" s="190"/>
      <c r="DW196" s="190"/>
      <c r="DX196" s="190"/>
      <c r="DY196" s="190"/>
      <c r="DZ196" s="190"/>
      <c r="EA196" s="190"/>
      <c r="EB196" s="190"/>
      <c r="EC196" s="190"/>
      <c r="ED196" s="190"/>
      <c r="EE196" s="190"/>
      <c r="EF196" s="190"/>
    </row>
    <row r="197" spans="1:136" s="72" customFormat="1" ht="14.25" x14ac:dyDescent="0.25">
      <c r="A197" s="230"/>
      <c r="B197" s="179"/>
      <c r="C197" s="179">
        <v>422</v>
      </c>
      <c r="D197" s="576" t="s">
        <v>11</v>
      </c>
      <c r="E197" s="576"/>
      <c r="F197" s="576"/>
      <c r="G197" s="577"/>
      <c r="H197" s="76">
        <f t="shared" si="840"/>
        <v>30000</v>
      </c>
      <c r="I197" s="80"/>
      <c r="J197" s="94"/>
      <c r="K197" s="82"/>
      <c r="L197" s="302"/>
      <c r="M197" s="118">
        <v>30000</v>
      </c>
      <c r="N197" s="81"/>
      <c r="O197" s="81"/>
      <c r="P197" s="81"/>
      <c r="Q197" s="81"/>
      <c r="R197" s="81"/>
      <c r="S197" s="82"/>
      <c r="T197" s="28">
        <f t="shared" si="843"/>
        <v>46008</v>
      </c>
      <c r="U197" s="80"/>
      <c r="V197" s="94"/>
      <c r="W197" s="82"/>
      <c r="X197" s="302"/>
      <c r="Y197" s="118"/>
      <c r="Z197" s="81"/>
      <c r="AA197" s="81"/>
      <c r="AB197" s="81">
        <v>46008</v>
      </c>
      <c r="AC197" s="81"/>
      <c r="AD197" s="81"/>
      <c r="AE197" s="82"/>
      <c r="AF197" s="449">
        <f t="shared" si="847"/>
        <v>76008</v>
      </c>
      <c r="AG197" s="29">
        <f t="shared" si="876"/>
        <v>0</v>
      </c>
      <c r="AH197" s="92">
        <f t="shared" si="877"/>
        <v>0</v>
      </c>
      <c r="AI197" s="31">
        <f t="shared" si="878"/>
        <v>0</v>
      </c>
      <c r="AJ197" s="326">
        <f t="shared" si="879"/>
        <v>0</v>
      </c>
      <c r="AK197" s="290">
        <f t="shared" si="880"/>
        <v>30000</v>
      </c>
      <c r="AL197" s="30">
        <f t="shared" si="881"/>
        <v>0</v>
      </c>
      <c r="AM197" s="30">
        <f t="shared" si="882"/>
        <v>0</v>
      </c>
      <c r="AN197" s="30">
        <f t="shared" si="883"/>
        <v>46008</v>
      </c>
      <c r="AO197" s="30">
        <f t="shared" si="884"/>
        <v>0</v>
      </c>
      <c r="AP197" s="30">
        <f t="shared" si="885"/>
        <v>0</v>
      </c>
      <c r="AQ197" s="31">
        <f t="shared" si="886"/>
        <v>0</v>
      </c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62" customFormat="1" ht="10.5" customHeight="1" x14ac:dyDescent="0.25">
      <c r="A198" s="430"/>
      <c r="B198" s="431"/>
      <c r="C198" s="431"/>
      <c r="D198" s="432"/>
      <c r="E198" s="432"/>
      <c r="F198" s="432"/>
      <c r="G198" s="432"/>
      <c r="H198" s="91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1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1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125"/>
    </row>
    <row r="199" spans="1:136" s="74" customFormat="1" ht="28.5" customHeight="1" x14ac:dyDescent="0.25">
      <c r="A199" s="585" t="s">
        <v>127</v>
      </c>
      <c r="B199" s="586"/>
      <c r="C199" s="586"/>
      <c r="D199" s="587" t="s">
        <v>118</v>
      </c>
      <c r="E199" s="587"/>
      <c r="F199" s="587"/>
      <c r="G199" s="588"/>
      <c r="H199" s="83">
        <f>SUM(I199:S199)</f>
        <v>0</v>
      </c>
      <c r="I199" s="84">
        <f>I200</f>
        <v>0</v>
      </c>
      <c r="J199" s="285">
        <f>J200</f>
        <v>0</v>
      </c>
      <c r="K199" s="86">
        <f t="shared" ref="K199:AI200" si="887">K200</f>
        <v>0</v>
      </c>
      <c r="L199" s="300">
        <f t="shared" si="887"/>
        <v>0</v>
      </c>
      <c r="M199" s="120">
        <f t="shared" si="887"/>
        <v>0</v>
      </c>
      <c r="N199" s="85">
        <f t="shared" si="887"/>
        <v>0</v>
      </c>
      <c r="O199" s="85">
        <f t="shared" si="887"/>
        <v>0</v>
      </c>
      <c r="P199" s="85">
        <f t="shared" si="887"/>
        <v>0</v>
      </c>
      <c r="Q199" s="85">
        <f t="shared" si="887"/>
        <v>0</v>
      </c>
      <c r="R199" s="85">
        <f t="shared" si="887"/>
        <v>0</v>
      </c>
      <c r="S199" s="86">
        <f t="shared" si="887"/>
        <v>0</v>
      </c>
      <c r="T199" s="245">
        <f>SUM(U199:AE199)</f>
        <v>0</v>
      </c>
      <c r="U199" s="84">
        <f>U200</f>
        <v>0</v>
      </c>
      <c r="V199" s="285">
        <f>V200</f>
        <v>0</v>
      </c>
      <c r="W199" s="86">
        <f t="shared" si="887"/>
        <v>0</v>
      </c>
      <c r="X199" s="300">
        <f t="shared" si="887"/>
        <v>0</v>
      </c>
      <c r="Y199" s="120">
        <f t="shared" si="887"/>
        <v>0</v>
      </c>
      <c r="Z199" s="85">
        <f t="shared" si="887"/>
        <v>0</v>
      </c>
      <c r="AA199" s="85">
        <f t="shared" si="887"/>
        <v>0</v>
      </c>
      <c r="AB199" s="85">
        <f t="shared" si="887"/>
        <v>0</v>
      </c>
      <c r="AC199" s="85">
        <f t="shared" si="887"/>
        <v>0</v>
      </c>
      <c r="AD199" s="85">
        <f t="shared" si="887"/>
        <v>0</v>
      </c>
      <c r="AE199" s="86">
        <f t="shared" si="887"/>
        <v>0</v>
      </c>
      <c r="AF199" s="261">
        <f>SUM(AG199:AQ199)</f>
        <v>0</v>
      </c>
      <c r="AG199" s="468">
        <f>AG200</f>
        <v>0</v>
      </c>
      <c r="AH199" s="469">
        <f>AH200</f>
        <v>0</v>
      </c>
      <c r="AI199" s="470">
        <f t="shared" si="887"/>
        <v>0</v>
      </c>
      <c r="AJ199" s="471">
        <f t="shared" ref="AI199:AQ200" si="888">AJ200</f>
        <v>0</v>
      </c>
      <c r="AK199" s="472">
        <f t="shared" si="888"/>
        <v>0</v>
      </c>
      <c r="AL199" s="473">
        <f t="shared" si="888"/>
        <v>0</v>
      </c>
      <c r="AM199" s="473">
        <f t="shared" si="888"/>
        <v>0</v>
      </c>
      <c r="AN199" s="473">
        <f t="shared" si="888"/>
        <v>0</v>
      </c>
      <c r="AO199" s="473">
        <f t="shared" si="888"/>
        <v>0</v>
      </c>
      <c r="AP199" s="473">
        <f t="shared" si="888"/>
        <v>0</v>
      </c>
      <c r="AQ199" s="470">
        <f t="shared" si="888"/>
        <v>0</v>
      </c>
      <c r="AR199" s="192"/>
      <c r="AS199" s="191"/>
      <c r="AT199" s="191"/>
      <c r="AU199" s="191"/>
      <c r="AV199" s="191"/>
      <c r="AW199" s="192"/>
      <c r="AX199" s="192"/>
      <c r="AY199" s="192"/>
      <c r="AZ199" s="192"/>
      <c r="BA199" s="192"/>
      <c r="BB199" s="192"/>
      <c r="BC199" s="192"/>
      <c r="BD199" s="192"/>
      <c r="BE199" s="192"/>
      <c r="BF199" s="192"/>
      <c r="BG199" s="192"/>
      <c r="BH199" s="192"/>
      <c r="BI199" s="192"/>
      <c r="BJ199" s="192"/>
      <c r="BK199" s="192"/>
      <c r="BL199" s="192"/>
      <c r="BM199" s="192"/>
      <c r="BN199" s="192"/>
      <c r="BO199" s="192"/>
      <c r="BP199" s="192"/>
      <c r="BQ199" s="192"/>
      <c r="BR199" s="192"/>
      <c r="BS199" s="192"/>
      <c r="BT199" s="192"/>
      <c r="BU199" s="192"/>
      <c r="BV199" s="192"/>
      <c r="BW199" s="192"/>
      <c r="BX199" s="192"/>
      <c r="BY199" s="192"/>
      <c r="BZ199" s="192"/>
      <c r="CA199" s="192"/>
      <c r="CB199" s="192"/>
      <c r="CC199" s="192"/>
      <c r="CD199" s="192"/>
      <c r="CE199" s="192"/>
      <c r="CF199" s="192"/>
      <c r="CG199" s="192"/>
      <c r="CH199" s="192"/>
      <c r="CI199" s="192"/>
      <c r="CJ199" s="192"/>
      <c r="CK199" s="192"/>
      <c r="CL199" s="192"/>
      <c r="CM199" s="192"/>
      <c r="CN199" s="192"/>
      <c r="CO199" s="192"/>
      <c r="CP199" s="192"/>
      <c r="CQ199" s="192"/>
      <c r="CR199" s="192"/>
      <c r="CS199" s="192"/>
      <c r="CT199" s="192"/>
      <c r="CU199" s="192"/>
      <c r="CV199" s="192"/>
      <c r="CW199" s="192"/>
      <c r="CX199" s="192"/>
      <c r="CY199" s="192"/>
      <c r="CZ199" s="192"/>
      <c r="DA199" s="192"/>
      <c r="DB199" s="192"/>
      <c r="DC199" s="192"/>
      <c r="DD199" s="192"/>
      <c r="DE199" s="192"/>
      <c r="DF199" s="192"/>
      <c r="DG199" s="192"/>
      <c r="DH199" s="192"/>
      <c r="DI199" s="192"/>
      <c r="DJ199" s="192"/>
      <c r="DK199" s="192"/>
      <c r="DL199" s="192"/>
      <c r="DM199" s="192"/>
      <c r="DN199" s="192"/>
      <c r="DO199" s="192"/>
      <c r="DP199" s="192"/>
      <c r="DQ199" s="192"/>
      <c r="DR199" s="192"/>
      <c r="DS199" s="192"/>
      <c r="DT199" s="192"/>
      <c r="DU199" s="192"/>
      <c r="DV199" s="192"/>
      <c r="DW199" s="192"/>
      <c r="DX199" s="192"/>
      <c r="DY199" s="192"/>
      <c r="DZ199" s="192"/>
      <c r="EA199" s="192"/>
      <c r="EB199" s="192"/>
      <c r="EC199" s="192"/>
      <c r="ED199" s="192"/>
      <c r="EE199" s="192"/>
      <c r="EF199" s="192"/>
    </row>
    <row r="200" spans="1:136" s="74" customFormat="1" ht="15.75" customHeight="1" x14ac:dyDescent="0.25">
      <c r="A200" s="436">
        <v>3</v>
      </c>
      <c r="B200" s="68"/>
      <c r="C200" s="90"/>
      <c r="D200" s="574" t="s">
        <v>16</v>
      </c>
      <c r="E200" s="574"/>
      <c r="F200" s="574"/>
      <c r="G200" s="575"/>
      <c r="H200" s="75">
        <f>SUM(I200:S200)</f>
        <v>0</v>
      </c>
      <c r="I200" s="77">
        <f>I201</f>
        <v>0</v>
      </c>
      <c r="J200" s="61">
        <f>J201</f>
        <v>0</v>
      </c>
      <c r="K200" s="79">
        <f t="shared" si="887"/>
        <v>0</v>
      </c>
      <c r="L200" s="301">
        <f t="shared" si="887"/>
        <v>0</v>
      </c>
      <c r="M200" s="95">
        <f t="shared" si="887"/>
        <v>0</v>
      </c>
      <c r="N200" s="78">
        <f t="shared" si="887"/>
        <v>0</v>
      </c>
      <c r="O200" s="78">
        <f t="shared" si="887"/>
        <v>0</v>
      </c>
      <c r="P200" s="78">
        <f t="shared" si="887"/>
        <v>0</v>
      </c>
      <c r="Q200" s="78">
        <f t="shared" si="887"/>
        <v>0</v>
      </c>
      <c r="R200" s="78">
        <f t="shared" si="887"/>
        <v>0</v>
      </c>
      <c r="S200" s="79">
        <f t="shared" si="887"/>
        <v>0</v>
      </c>
      <c r="T200" s="237">
        <f>SUM(U200:AE200)</f>
        <v>0</v>
      </c>
      <c r="U200" s="77">
        <f>U201</f>
        <v>0</v>
      </c>
      <c r="V200" s="61">
        <f>V201</f>
        <v>0</v>
      </c>
      <c r="W200" s="79">
        <f t="shared" si="887"/>
        <v>0</v>
      </c>
      <c r="X200" s="301">
        <f t="shared" si="887"/>
        <v>0</v>
      </c>
      <c r="Y200" s="95">
        <f t="shared" si="887"/>
        <v>0</v>
      </c>
      <c r="Z200" s="78">
        <f t="shared" si="887"/>
        <v>0</v>
      </c>
      <c r="AA200" s="78">
        <f t="shared" si="887"/>
        <v>0</v>
      </c>
      <c r="AB200" s="78">
        <f t="shared" si="887"/>
        <v>0</v>
      </c>
      <c r="AC200" s="78">
        <f t="shared" si="887"/>
        <v>0</v>
      </c>
      <c r="AD200" s="78">
        <f t="shared" si="887"/>
        <v>0</v>
      </c>
      <c r="AE200" s="79">
        <f t="shared" si="887"/>
        <v>0</v>
      </c>
      <c r="AF200" s="262">
        <f>SUM(AG200:AQ200)</f>
        <v>0</v>
      </c>
      <c r="AG200" s="315">
        <f>AG201</f>
        <v>0</v>
      </c>
      <c r="AH200" s="263">
        <f>AH201</f>
        <v>0</v>
      </c>
      <c r="AI200" s="239">
        <f t="shared" si="888"/>
        <v>0</v>
      </c>
      <c r="AJ200" s="303">
        <f t="shared" si="888"/>
        <v>0</v>
      </c>
      <c r="AK200" s="240">
        <f t="shared" si="888"/>
        <v>0</v>
      </c>
      <c r="AL200" s="241">
        <f t="shared" si="888"/>
        <v>0</v>
      </c>
      <c r="AM200" s="241">
        <f t="shared" si="888"/>
        <v>0</v>
      </c>
      <c r="AN200" s="241">
        <f t="shared" si="888"/>
        <v>0</v>
      </c>
      <c r="AO200" s="241">
        <f t="shared" si="888"/>
        <v>0</v>
      </c>
      <c r="AP200" s="241">
        <f t="shared" si="888"/>
        <v>0</v>
      </c>
      <c r="AQ200" s="239">
        <f t="shared" si="888"/>
        <v>0</v>
      </c>
      <c r="AR200" s="192"/>
      <c r="AS200" s="191"/>
      <c r="AT200" s="191"/>
      <c r="AU200" s="191"/>
      <c r="AV200" s="191"/>
      <c r="AW200" s="192"/>
      <c r="AX200" s="192"/>
      <c r="AY200" s="192"/>
      <c r="AZ200" s="192"/>
      <c r="BA200" s="192"/>
      <c r="BB200" s="192"/>
      <c r="BC200" s="192"/>
      <c r="BD200" s="192"/>
      <c r="BE200" s="192"/>
      <c r="BF200" s="192"/>
      <c r="BG200" s="192"/>
      <c r="BH200" s="192"/>
      <c r="BI200" s="192"/>
      <c r="BJ200" s="192"/>
      <c r="BK200" s="192"/>
      <c r="BL200" s="192"/>
      <c r="BM200" s="192"/>
      <c r="BN200" s="192"/>
      <c r="BO200" s="192"/>
      <c r="BP200" s="192"/>
      <c r="BQ200" s="192"/>
      <c r="BR200" s="192"/>
      <c r="BS200" s="192"/>
      <c r="BT200" s="192"/>
      <c r="BU200" s="192"/>
      <c r="BV200" s="192"/>
      <c r="BW200" s="192"/>
      <c r="BX200" s="192"/>
      <c r="BY200" s="192"/>
      <c r="BZ200" s="192"/>
      <c r="CA200" s="192"/>
      <c r="CB200" s="192"/>
      <c r="CC200" s="192"/>
      <c r="CD200" s="192"/>
      <c r="CE200" s="192"/>
      <c r="CF200" s="192"/>
      <c r="CG200" s="192"/>
      <c r="CH200" s="192"/>
      <c r="CI200" s="192"/>
      <c r="CJ200" s="192"/>
      <c r="CK200" s="192"/>
      <c r="CL200" s="192"/>
      <c r="CM200" s="192"/>
      <c r="CN200" s="192"/>
      <c r="CO200" s="192"/>
      <c r="CP200" s="192"/>
      <c r="CQ200" s="192"/>
      <c r="CR200" s="192"/>
      <c r="CS200" s="192"/>
      <c r="CT200" s="192"/>
      <c r="CU200" s="192"/>
      <c r="CV200" s="192"/>
      <c r="CW200" s="192"/>
      <c r="CX200" s="192"/>
      <c r="CY200" s="192"/>
      <c r="CZ200" s="192"/>
      <c r="DA200" s="192"/>
      <c r="DB200" s="192"/>
      <c r="DC200" s="192"/>
      <c r="DD200" s="192"/>
      <c r="DE200" s="192"/>
      <c r="DF200" s="192"/>
      <c r="DG200" s="192"/>
      <c r="DH200" s="192"/>
      <c r="DI200" s="192"/>
      <c r="DJ200" s="192"/>
      <c r="DK200" s="192"/>
      <c r="DL200" s="192"/>
      <c r="DM200" s="192"/>
      <c r="DN200" s="192"/>
      <c r="DO200" s="192"/>
      <c r="DP200" s="192"/>
      <c r="DQ200" s="192"/>
      <c r="DR200" s="192"/>
      <c r="DS200" s="192"/>
      <c r="DT200" s="192"/>
      <c r="DU200" s="192"/>
      <c r="DV200" s="192"/>
      <c r="DW200" s="192"/>
      <c r="DX200" s="192"/>
      <c r="DY200" s="192"/>
      <c r="DZ200" s="192"/>
      <c r="EA200" s="192"/>
      <c r="EB200" s="192"/>
      <c r="EC200" s="192"/>
      <c r="ED200" s="192"/>
      <c r="EE200" s="192"/>
      <c r="EF200" s="192"/>
    </row>
    <row r="201" spans="1:136" s="73" customFormat="1" ht="15.75" customHeight="1" x14ac:dyDescent="0.25">
      <c r="A201" s="572">
        <v>32</v>
      </c>
      <c r="B201" s="573"/>
      <c r="C201" s="90"/>
      <c r="D201" s="574" t="s">
        <v>4</v>
      </c>
      <c r="E201" s="574"/>
      <c r="F201" s="574"/>
      <c r="G201" s="575"/>
      <c r="H201" s="75">
        <f>SUM(I201:S201)</f>
        <v>0</v>
      </c>
      <c r="I201" s="77">
        <f>I202+I203</f>
        <v>0</v>
      </c>
      <c r="J201" s="61">
        <f>J202+J203</f>
        <v>0</v>
      </c>
      <c r="K201" s="79">
        <f t="shared" ref="K201:S201" si="889">K202+K203</f>
        <v>0</v>
      </c>
      <c r="L201" s="301">
        <f t="shared" si="889"/>
        <v>0</v>
      </c>
      <c r="M201" s="95">
        <f t="shared" si="889"/>
        <v>0</v>
      </c>
      <c r="N201" s="78">
        <f t="shared" si="889"/>
        <v>0</v>
      </c>
      <c r="O201" s="78">
        <f t="shared" ref="O201" si="890">O202+O203</f>
        <v>0</v>
      </c>
      <c r="P201" s="78">
        <f t="shared" si="889"/>
        <v>0</v>
      </c>
      <c r="Q201" s="78">
        <f t="shared" si="889"/>
        <v>0</v>
      </c>
      <c r="R201" s="78">
        <f t="shared" si="889"/>
        <v>0</v>
      </c>
      <c r="S201" s="79">
        <f t="shared" si="889"/>
        <v>0</v>
      </c>
      <c r="T201" s="237">
        <f>SUM(U201:AE201)</f>
        <v>0</v>
      </c>
      <c r="U201" s="77">
        <f>U202+U203</f>
        <v>0</v>
      </c>
      <c r="V201" s="61">
        <f>V202+V203</f>
        <v>0</v>
      </c>
      <c r="W201" s="79">
        <f t="shared" ref="W201:AE201" si="891">W202+W203</f>
        <v>0</v>
      </c>
      <c r="X201" s="301">
        <f t="shared" si="891"/>
        <v>0</v>
      </c>
      <c r="Y201" s="95">
        <f t="shared" si="891"/>
        <v>0</v>
      </c>
      <c r="Z201" s="78">
        <f t="shared" si="891"/>
        <v>0</v>
      </c>
      <c r="AA201" s="78">
        <f t="shared" ref="AA201" si="892">AA202+AA203</f>
        <v>0</v>
      </c>
      <c r="AB201" s="78">
        <f t="shared" si="891"/>
        <v>0</v>
      </c>
      <c r="AC201" s="78">
        <f t="shared" si="891"/>
        <v>0</v>
      </c>
      <c r="AD201" s="78">
        <f t="shared" si="891"/>
        <v>0</v>
      </c>
      <c r="AE201" s="79">
        <f t="shared" si="891"/>
        <v>0</v>
      </c>
      <c r="AF201" s="262">
        <f>SUM(AG201:AQ201)</f>
        <v>0</v>
      </c>
      <c r="AG201" s="315">
        <f>AG202+AG203</f>
        <v>0</v>
      </c>
      <c r="AH201" s="263">
        <f>AH202+AH203</f>
        <v>0</v>
      </c>
      <c r="AI201" s="239">
        <f t="shared" ref="AI201:AQ201" si="893">AI202+AI203</f>
        <v>0</v>
      </c>
      <c r="AJ201" s="303">
        <f t="shared" si="893"/>
        <v>0</v>
      </c>
      <c r="AK201" s="240">
        <f t="shared" si="893"/>
        <v>0</v>
      </c>
      <c r="AL201" s="241">
        <f t="shared" si="893"/>
        <v>0</v>
      </c>
      <c r="AM201" s="241">
        <f t="shared" ref="AM201" si="894">AM202+AM203</f>
        <v>0</v>
      </c>
      <c r="AN201" s="241">
        <f t="shared" si="893"/>
        <v>0</v>
      </c>
      <c r="AO201" s="241">
        <f t="shared" si="893"/>
        <v>0</v>
      </c>
      <c r="AP201" s="241">
        <f t="shared" si="893"/>
        <v>0</v>
      </c>
      <c r="AQ201" s="239">
        <f t="shared" si="893"/>
        <v>0</v>
      </c>
      <c r="AR201" s="190"/>
      <c r="AS201" s="190"/>
      <c r="AT201" s="190"/>
      <c r="AU201" s="190"/>
      <c r="AV201" s="190"/>
      <c r="AW201" s="190"/>
      <c r="AX201" s="190"/>
      <c r="AY201" s="190"/>
      <c r="AZ201" s="190"/>
      <c r="BA201" s="190"/>
      <c r="BB201" s="190"/>
      <c r="BC201" s="190"/>
      <c r="BD201" s="190"/>
      <c r="BE201" s="190"/>
      <c r="BF201" s="190"/>
      <c r="BG201" s="190"/>
      <c r="BH201" s="190"/>
      <c r="BI201" s="190"/>
      <c r="BJ201" s="190"/>
      <c r="BK201" s="190"/>
      <c r="BL201" s="190"/>
      <c r="BM201" s="190"/>
      <c r="BN201" s="190"/>
      <c r="BO201" s="190"/>
      <c r="BP201" s="190"/>
      <c r="BQ201" s="190"/>
      <c r="BR201" s="190"/>
      <c r="BS201" s="190"/>
      <c r="BT201" s="190"/>
      <c r="BU201" s="190"/>
      <c r="BV201" s="190"/>
      <c r="BW201" s="190"/>
      <c r="BX201" s="190"/>
      <c r="BY201" s="190"/>
      <c r="BZ201" s="190"/>
      <c r="CA201" s="190"/>
      <c r="CB201" s="190"/>
      <c r="CC201" s="190"/>
      <c r="CD201" s="190"/>
      <c r="CE201" s="190"/>
      <c r="CF201" s="190"/>
      <c r="CG201" s="190"/>
      <c r="CH201" s="190"/>
      <c r="CI201" s="190"/>
      <c r="CJ201" s="190"/>
      <c r="CK201" s="190"/>
      <c r="CL201" s="190"/>
      <c r="CM201" s="190"/>
      <c r="CN201" s="190"/>
      <c r="CO201" s="190"/>
      <c r="CP201" s="190"/>
      <c r="CQ201" s="190"/>
      <c r="CR201" s="190"/>
      <c r="CS201" s="190"/>
      <c r="CT201" s="190"/>
      <c r="CU201" s="190"/>
      <c r="CV201" s="190"/>
      <c r="CW201" s="190"/>
      <c r="CX201" s="190"/>
      <c r="CY201" s="190"/>
      <c r="CZ201" s="190"/>
      <c r="DA201" s="190"/>
      <c r="DB201" s="190"/>
      <c r="DC201" s="190"/>
      <c r="DD201" s="190"/>
      <c r="DE201" s="190"/>
      <c r="DF201" s="190"/>
      <c r="DG201" s="190"/>
      <c r="DH201" s="190"/>
      <c r="DI201" s="190"/>
      <c r="DJ201" s="190"/>
      <c r="DK201" s="190"/>
      <c r="DL201" s="190"/>
      <c r="DM201" s="190"/>
      <c r="DN201" s="190"/>
      <c r="DO201" s="190"/>
      <c r="DP201" s="190"/>
      <c r="DQ201" s="190"/>
      <c r="DR201" s="190"/>
      <c r="DS201" s="190"/>
      <c r="DT201" s="190"/>
      <c r="DU201" s="190"/>
      <c r="DV201" s="190"/>
      <c r="DW201" s="190"/>
      <c r="DX201" s="190"/>
      <c r="DY201" s="190"/>
      <c r="DZ201" s="190"/>
      <c r="EA201" s="190"/>
      <c r="EB201" s="190"/>
      <c r="EC201" s="190"/>
      <c r="ED201" s="190"/>
      <c r="EE201" s="190"/>
      <c r="EF201" s="190"/>
    </row>
    <row r="202" spans="1:136" s="72" customFormat="1" ht="15.75" customHeight="1" x14ac:dyDescent="0.25">
      <c r="A202" s="230"/>
      <c r="B202" s="179"/>
      <c r="C202" s="179">
        <v>322</v>
      </c>
      <c r="D202" s="576" t="s">
        <v>6</v>
      </c>
      <c r="E202" s="576"/>
      <c r="F202" s="576"/>
      <c r="G202" s="576"/>
      <c r="H202" s="76">
        <f>SUM(I202:S202)</f>
        <v>0</v>
      </c>
      <c r="I202" s="80"/>
      <c r="J202" s="94"/>
      <c r="K202" s="82"/>
      <c r="L202" s="302"/>
      <c r="M202" s="118"/>
      <c r="N202" s="81"/>
      <c r="O202" s="81"/>
      <c r="P202" s="81"/>
      <c r="Q202" s="81"/>
      <c r="R202" s="81"/>
      <c r="S202" s="82"/>
      <c r="T202" s="28">
        <f>SUM(U202:AE202)</f>
        <v>0</v>
      </c>
      <c r="U202" s="80"/>
      <c r="V202" s="94"/>
      <c r="W202" s="82"/>
      <c r="X202" s="302"/>
      <c r="Y202" s="118"/>
      <c r="Z202" s="81"/>
      <c r="AA202" s="81"/>
      <c r="AB202" s="81"/>
      <c r="AC202" s="81"/>
      <c r="AD202" s="81"/>
      <c r="AE202" s="82"/>
      <c r="AF202" s="109">
        <f>SUM(AG202:AQ202)</f>
        <v>0</v>
      </c>
      <c r="AG202" s="29">
        <f t="shared" ref="AG202:AG203" si="895">I202+U202</f>
        <v>0</v>
      </c>
      <c r="AH202" s="92">
        <f t="shared" ref="AH202:AH203" si="896">J202+V202</f>
        <v>0</v>
      </c>
      <c r="AI202" s="31">
        <f t="shared" ref="AI202:AI203" si="897">K202+W202</f>
        <v>0</v>
      </c>
      <c r="AJ202" s="326">
        <f t="shared" ref="AJ202:AJ203" si="898">L202+X202</f>
        <v>0</v>
      </c>
      <c r="AK202" s="290">
        <f t="shared" ref="AK202:AK203" si="899">M202+Y202</f>
        <v>0</v>
      </c>
      <c r="AL202" s="30">
        <f t="shared" ref="AL202:AL203" si="900">N202+Z202</f>
        <v>0</v>
      </c>
      <c r="AM202" s="30">
        <f t="shared" ref="AM202:AM203" si="901">O202+AA202</f>
        <v>0</v>
      </c>
      <c r="AN202" s="30">
        <f t="shared" ref="AN202:AN203" si="902">P202+AB202</f>
        <v>0</v>
      </c>
      <c r="AO202" s="30">
        <f t="shared" ref="AO202:AO203" si="903">Q202+AC202</f>
        <v>0</v>
      </c>
      <c r="AP202" s="30">
        <f t="shared" ref="AP202:AP203" si="904">R202+AD202</f>
        <v>0</v>
      </c>
      <c r="AQ202" s="31">
        <f t="shared" ref="AQ202:AQ203" si="905">S202+AE202</f>
        <v>0</v>
      </c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</row>
    <row r="203" spans="1:136" s="72" customFormat="1" ht="15.75" customHeight="1" x14ac:dyDescent="0.25">
      <c r="A203" s="230"/>
      <c r="B203" s="179"/>
      <c r="C203" s="179">
        <v>323</v>
      </c>
      <c r="D203" s="576" t="s">
        <v>7</v>
      </c>
      <c r="E203" s="576"/>
      <c r="F203" s="576"/>
      <c r="G203" s="576"/>
      <c r="H203" s="76">
        <f>SUM(I203:S203)</f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>SUM(U203:AE203)</f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>SUM(AG203:AQ203)</f>
        <v>0</v>
      </c>
      <c r="AG203" s="29">
        <f t="shared" si="895"/>
        <v>0</v>
      </c>
      <c r="AH203" s="92">
        <f t="shared" si="896"/>
        <v>0</v>
      </c>
      <c r="AI203" s="31">
        <f t="shared" si="897"/>
        <v>0</v>
      </c>
      <c r="AJ203" s="326">
        <f t="shared" si="898"/>
        <v>0</v>
      </c>
      <c r="AK203" s="290">
        <f t="shared" si="899"/>
        <v>0</v>
      </c>
      <c r="AL203" s="30">
        <f t="shared" si="900"/>
        <v>0</v>
      </c>
      <c r="AM203" s="30">
        <f t="shared" si="901"/>
        <v>0</v>
      </c>
      <c r="AN203" s="30">
        <f t="shared" si="902"/>
        <v>0</v>
      </c>
      <c r="AO203" s="30">
        <f t="shared" si="903"/>
        <v>0</v>
      </c>
      <c r="AP203" s="30">
        <f t="shared" si="904"/>
        <v>0</v>
      </c>
      <c r="AQ203" s="31">
        <f t="shared" si="905"/>
        <v>0</v>
      </c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62" customFormat="1" ht="10.5" customHeight="1" x14ac:dyDescent="0.25">
      <c r="A204" s="430"/>
      <c r="B204" s="431"/>
      <c r="C204" s="431"/>
      <c r="D204" s="432"/>
      <c r="E204" s="432"/>
      <c r="F204" s="432"/>
      <c r="G204" s="432"/>
      <c r="H204" s="91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1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1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125"/>
      <c r="AR204" s="206"/>
      <c r="AS204" s="191"/>
      <c r="AT204" s="191"/>
      <c r="AU204" s="191"/>
      <c r="AV204" s="191"/>
    </row>
    <row r="205" spans="1:136" s="110" customFormat="1" ht="27" customHeight="1" x14ac:dyDescent="0.25">
      <c r="A205" s="636" t="s">
        <v>130</v>
      </c>
      <c r="B205" s="637"/>
      <c r="C205" s="637"/>
      <c r="D205" s="638" t="s">
        <v>131</v>
      </c>
      <c r="E205" s="638"/>
      <c r="F205" s="638"/>
      <c r="G205" s="639"/>
      <c r="H205" s="97">
        <f t="shared" ref="H205:H210" si="906">SUM(I205:S205)</f>
        <v>0</v>
      </c>
      <c r="I205" s="98">
        <f t="shared" ref="I205:J207" si="907">I206</f>
        <v>0</v>
      </c>
      <c r="J205" s="284">
        <f t="shared" si="907"/>
        <v>0</v>
      </c>
      <c r="K205" s="122">
        <f t="shared" ref="K205:S205" si="908">K206</f>
        <v>0</v>
      </c>
      <c r="L205" s="299">
        <f t="shared" si="908"/>
        <v>0</v>
      </c>
      <c r="M205" s="119">
        <f t="shared" si="908"/>
        <v>0</v>
      </c>
      <c r="N205" s="99">
        <f t="shared" si="908"/>
        <v>0</v>
      </c>
      <c r="O205" s="99">
        <f t="shared" si="908"/>
        <v>0</v>
      </c>
      <c r="P205" s="99">
        <f t="shared" si="908"/>
        <v>0</v>
      </c>
      <c r="Q205" s="99">
        <f t="shared" si="908"/>
        <v>0</v>
      </c>
      <c r="R205" s="99">
        <f t="shared" si="908"/>
        <v>0</v>
      </c>
      <c r="S205" s="122">
        <f t="shared" si="908"/>
        <v>0</v>
      </c>
      <c r="T205" s="246">
        <f t="shared" ref="T205:T210" si="909">SUM(U205:AE205)</f>
        <v>0</v>
      </c>
      <c r="U205" s="98">
        <f t="shared" ref="U205:AE205" si="910">U206</f>
        <v>0</v>
      </c>
      <c r="V205" s="284">
        <f t="shared" si="910"/>
        <v>0</v>
      </c>
      <c r="W205" s="122">
        <f t="shared" si="910"/>
        <v>0</v>
      </c>
      <c r="X205" s="299">
        <f t="shared" si="910"/>
        <v>0</v>
      </c>
      <c r="Y205" s="119">
        <f t="shared" si="910"/>
        <v>0</v>
      </c>
      <c r="Z205" s="99">
        <f t="shared" si="910"/>
        <v>0</v>
      </c>
      <c r="AA205" s="99">
        <f t="shared" si="910"/>
        <v>0</v>
      </c>
      <c r="AB205" s="99">
        <f t="shared" si="910"/>
        <v>0</v>
      </c>
      <c r="AC205" s="99">
        <f t="shared" si="910"/>
        <v>0</v>
      </c>
      <c r="AD205" s="99">
        <f t="shared" si="910"/>
        <v>0</v>
      </c>
      <c r="AE205" s="122">
        <f t="shared" si="910"/>
        <v>0</v>
      </c>
      <c r="AF205" s="260">
        <f t="shared" ref="AF205:AF210" si="911">SUM(AG205:AQ205)</f>
        <v>0</v>
      </c>
      <c r="AG205" s="462">
        <f t="shared" ref="AG205:AQ205" si="912">AG206</f>
        <v>0</v>
      </c>
      <c r="AH205" s="463">
        <f t="shared" si="912"/>
        <v>0</v>
      </c>
      <c r="AI205" s="464">
        <f t="shared" si="912"/>
        <v>0</v>
      </c>
      <c r="AJ205" s="465">
        <f t="shared" si="912"/>
        <v>0</v>
      </c>
      <c r="AK205" s="466">
        <f t="shared" si="912"/>
        <v>0</v>
      </c>
      <c r="AL205" s="467">
        <f t="shared" si="912"/>
        <v>0</v>
      </c>
      <c r="AM205" s="467">
        <f t="shared" si="912"/>
        <v>0</v>
      </c>
      <c r="AN205" s="467">
        <f t="shared" si="912"/>
        <v>0</v>
      </c>
      <c r="AO205" s="467">
        <f>AO206</f>
        <v>0</v>
      </c>
      <c r="AP205" s="467">
        <f t="shared" si="912"/>
        <v>0</v>
      </c>
      <c r="AQ205" s="464">
        <f t="shared" si="912"/>
        <v>0</v>
      </c>
      <c r="AR205" s="206"/>
      <c r="AS205" s="191"/>
      <c r="AT205" s="191"/>
      <c r="AU205" s="191"/>
      <c r="AV205" s="191"/>
      <c r="AW205" s="191"/>
      <c r="AX205" s="191"/>
      <c r="AY205" s="191"/>
      <c r="AZ205" s="191"/>
      <c r="BA205" s="191"/>
      <c r="BB205" s="191"/>
      <c r="BC205" s="191"/>
      <c r="BD205" s="191"/>
      <c r="BE205" s="191"/>
      <c r="BF205" s="191"/>
      <c r="BG205" s="191"/>
      <c r="BH205" s="191"/>
      <c r="BI205" s="191"/>
      <c r="BJ205" s="191"/>
      <c r="BK205" s="191"/>
      <c r="BL205" s="191"/>
      <c r="BM205" s="191"/>
      <c r="BN205" s="191"/>
      <c r="BO205" s="191"/>
      <c r="BP205" s="191"/>
      <c r="BQ205" s="191"/>
      <c r="BR205" s="191"/>
      <c r="BS205" s="191"/>
      <c r="BT205" s="191"/>
      <c r="BU205" s="191"/>
      <c r="BV205" s="191"/>
      <c r="BW205" s="191"/>
      <c r="BX205" s="191"/>
      <c r="BY205" s="191"/>
      <c r="BZ205" s="191"/>
      <c r="CA205" s="191"/>
      <c r="CB205" s="191"/>
      <c r="CC205" s="191"/>
      <c r="CD205" s="191"/>
      <c r="CE205" s="191"/>
      <c r="CF205" s="191"/>
      <c r="CG205" s="191"/>
      <c r="CH205" s="191"/>
      <c r="CI205" s="191"/>
      <c r="CJ205" s="191"/>
      <c r="CK205" s="191"/>
      <c r="CL205" s="191"/>
      <c r="CM205" s="191"/>
      <c r="CN205" s="191"/>
      <c r="CO205" s="191"/>
      <c r="CP205" s="191"/>
      <c r="CQ205" s="191"/>
      <c r="CR205" s="191"/>
      <c r="CS205" s="191"/>
      <c r="CT205" s="191"/>
      <c r="CU205" s="191"/>
      <c r="CV205" s="191"/>
      <c r="CW205" s="191"/>
      <c r="CX205" s="191"/>
      <c r="CY205" s="191"/>
      <c r="CZ205" s="191"/>
      <c r="DA205" s="191"/>
      <c r="DB205" s="191"/>
      <c r="DC205" s="191"/>
      <c r="DD205" s="191"/>
      <c r="DE205" s="191"/>
      <c r="DF205" s="191"/>
      <c r="DG205" s="191"/>
      <c r="DH205" s="191"/>
      <c r="DI205" s="191"/>
      <c r="DJ205" s="191"/>
      <c r="DK205" s="191"/>
      <c r="DL205" s="191"/>
      <c r="DM205" s="191"/>
      <c r="DN205" s="191"/>
      <c r="DO205" s="191"/>
      <c r="DP205" s="191"/>
      <c r="DQ205" s="191"/>
      <c r="DR205" s="191"/>
      <c r="DS205" s="191"/>
      <c r="DT205" s="191"/>
      <c r="DU205" s="191"/>
      <c r="DV205" s="191"/>
      <c r="DW205" s="191"/>
      <c r="DX205" s="191"/>
      <c r="DY205" s="191"/>
      <c r="DZ205" s="191"/>
      <c r="EA205" s="191"/>
      <c r="EB205" s="191"/>
      <c r="EC205" s="191"/>
      <c r="ED205" s="191"/>
      <c r="EE205" s="191"/>
      <c r="EF205" s="191"/>
    </row>
    <row r="206" spans="1:136" s="64" customFormat="1" ht="26.1" customHeight="1" x14ac:dyDescent="0.25">
      <c r="A206" s="585" t="s">
        <v>132</v>
      </c>
      <c r="B206" s="586"/>
      <c r="C206" s="586"/>
      <c r="D206" s="587" t="s">
        <v>133</v>
      </c>
      <c r="E206" s="587"/>
      <c r="F206" s="587"/>
      <c r="G206" s="588"/>
      <c r="H206" s="83">
        <f t="shared" si="906"/>
        <v>0</v>
      </c>
      <c r="I206" s="84">
        <f t="shared" si="907"/>
        <v>0</v>
      </c>
      <c r="J206" s="285">
        <f t="shared" si="907"/>
        <v>0</v>
      </c>
      <c r="K206" s="86">
        <f t="shared" ref="K206:S207" si="913">K207</f>
        <v>0</v>
      </c>
      <c r="L206" s="300">
        <f t="shared" si="913"/>
        <v>0</v>
      </c>
      <c r="M206" s="120">
        <f t="shared" si="913"/>
        <v>0</v>
      </c>
      <c r="N206" s="85">
        <f t="shared" si="913"/>
        <v>0</v>
      </c>
      <c r="O206" s="85">
        <f t="shared" si="913"/>
        <v>0</v>
      </c>
      <c r="P206" s="85">
        <f t="shared" si="913"/>
        <v>0</v>
      </c>
      <c r="Q206" s="85">
        <f t="shared" si="913"/>
        <v>0</v>
      </c>
      <c r="R206" s="85">
        <f t="shared" si="913"/>
        <v>0</v>
      </c>
      <c r="S206" s="86">
        <f t="shared" si="913"/>
        <v>0</v>
      </c>
      <c r="T206" s="245">
        <f t="shared" si="909"/>
        <v>0</v>
      </c>
      <c r="U206" s="84">
        <f t="shared" ref="U206:AE207" si="914">U207</f>
        <v>0</v>
      </c>
      <c r="V206" s="285">
        <f t="shared" si="914"/>
        <v>0</v>
      </c>
      <c r="W206" s="86">
        <f t="shared" si="914"/>
        <v>0</v>
      </c>
      <c r="X206" s="300">
        <f t="shared" si="914"/>
        <v>0</v>
      </c>
      <c r="Y206" s="120">
        <f t="shared" si="914"/>
        <v>0</v>
      </c>
      <c r="Z206" s="85">
        <f t="shared" si="914"/>
        <v>0</v>
      </c>
      <c r="AA206" s="85">
        <f t="shared" si="914"/>
        <v>0</v>
      </c>
      <c r="AB206" s="85">
        <f t="shared" si="914"/>
        <v>0</v>
      </c>
      <c r="AC206" s="85">
        <f t="shared" si="914"/>
        <v>0</v>
      </c>
      <c r="AD206" s="85">
        <f t="shared" si="914"/>
        <v>0</v>
      </c>
      <c r="AE206" s="86">
        <f t="shared" si="914"/>
        <v>0</v>
      </c>
      <c r="AF206" s="261">
        <f t="shared" si="911"/>
        <v>0</v>
      </c>
      <c r="AG206" s="468">
        <f t="shared" ref="AG206:AN207" si="915">AG207</f>
        <v>0</v>
      </c>
      <c r="AH206" s="469">
        <f t="shared" si="915"/>
        <v>0</v>
      </c>
      <c r="AI206" s="470">
        <f t="shared" si="915"/>
        <v>0</v>
      </c>
      <c r="AJ206" s="471">
        <f t="shared" si="915"/>
        <v>0</v>
      </c>
      <c r="AK206" s="472">
        <f t="shared" si="915"/>
        <v>0</v>
      </c>
      <c r="AL206" s="473">
        <f t="shared" si="915"/>
        <v>0</v>
      </c>
      <c r="AM206" s="473">
        <f t="shared" si="915"/>
        <v>0</v>
      </c>
      <c r="AN206" s="473">
        <f t="shared" si="915"/>
        <v>0</v>
      </c>
      <c r="AO206" s="473">
        <f>AO207</f>
        <v>0</v>
      </c>
      <c r="AP206" s="473">
        <f>AP207</f>
        <v>0</v>
      </c>
      <c r="AQ206" s="470">
        <f>AQ207</f>
        <v>0</v>
      </c>
      <c r="AR206" s="206"/>
      <c r="AS206" s="190"/>
      <c r="AT206" s="190"/>
      <c r="AU206" s="190"/>
      <c r="AV206" s="190"/>
      <c r="AW206" s="189"/>
      <c r="AX206" s="189"/>
      <c r="AY206" s="189"/>
      <c r="AZ206" s="189"/>
      <c r="BA206" s="189"/>
      <c r="BB206" s="189"/>
      <c r="BC206" s="189"/>
      <c r="BD206" s="189"/>
      <c r="BE206" s="189"/>
      <c r="BF206" s="189"/>
      <c r="BG206" s="189"/>
      <c r="BH206" s="189"/>
      <c r="BI206" s="189"/>
      <c r="BJ206" s="189"/>
      <c r="BK206" s="189"/>
      <c r="BL206" s="189"/>
      <c r="BM206" s="189"/>
      <c r="BN206" s="189"/>
      <c r="BO206" s="189"/>
      <c r="BP206" s="189"/>
      <c r="BQ206" s="189"/>
      <c r="BR206" s="189"/>
      <c r="BS206" s="189"/>
      <c r="BT206" s="189"/>
      <c r="BU206" s="189"/>
      <c r="BV206" s="189"/>
      <c r="BW206" s="189"/>
      <c r="BX206" s="189"/>
      <c r="BY206" s="189"/>
      <c r="BZ206" s="189"/>
      <c r="CA206" s="189"/>
      <c r="CB206" s="189"/>
      <c r="CC206" s="189"/>
      <c r="CD206" s="189"/>
      <c r="CE206" s="189"/>
      <c r="CF206" s="189"/>
      <c r="CG206" s="189"/>
      <c r="CH206" s="189"/>
      <c r="CI206" s="189"/>
      <c r="CJ206" s="189"/>
      <c r="CK206" s="189"/>
      <c r="CL206" s="189"/>
      <c r="CM206" s="189"/>
      <c r="CN206" s="189"/>
      <c r="CO206" s="189"/>
      <c r="CP206" s="189"/>
      <c r="CQ206" s="189"/>
      <c r="CR206" s="189"/>
      <c r="CS206" s="189"/>
      <c r="CT206" s="189"/>
      <c r="CU206" s="189"/>
      <c r="CV206" s="189"/>
      <c r="CW206" s="189"/>
      <c r="CX206" s="189"/>
      <c r="CY206" s="189"/>
      <c r="CZ206" s="189"/>
      <c r="DA206" s="189"/>
      <c r="DB206" s="189"/>
      <c r="DC206" s="189"/>
      <c r="DD206" s="189"/>
      <c r="DE206" s="189"/>
      <c r="DF206" s="189"/>
      <c r="DG206" s="189"/>
      <c r="DH206" s="189"/>
      <c r="DI206" s="189"/>
      <c r="DJ206" s="189"/>
      <c r="DK206" s="189"/>
      <c r="DL206" s="189"/>
      <c r="DM206" s="189"/>
      <c r="DN206" s="189"/>
      <c r="DO206" s="189"/>
      <c r="DP206" s="189"/>
      <c r="DQ206" s="189"/>
      <c r="DR206" s="189"/>
      <c r="DS206" s="189"/>
      <c r="DT206" s="189"/>
      <c r="DU206" s="189"/>
      <c r="DV206" s="189"/>
      <c r="DW206" s="189"/>
      <c r="DX206" s="189"/>
      <c r="DY206" s="189"/>
      <c r="DZ206" s="189"/>
      <c r="EA206" s="189"/>
      <c r="EB206" s="189"/>
      <c r="EC206" s="189"/>
      <c r="ED206" s="189"/>
      <c r="EE206" s="189"/>
      <c r="EF206" s="189"/>
    </row>
    <row r="207" spans="1:136" s="74" customFormat="1" ht="27" customHeight="1" x14ac:dyDescent="0.25">
      <c r="A207" s="436">
        <v>5</v>
      </c>
      <c r="B207" s="68"/>
      <c r="C207" s="68"/>
      <c r="D207" s="574" t="s">
        <v>69</v>
      </c>
      <c r="E207" s="574"/>
      <c r="F207" s="574"/>
      <c r="G207" s="575"/>
      <c r="H207" s="75">
        <f t="shared" si="906"/>
        <v>0</v>
      </c>
      <c r="I207" s="77">
        <f t="shared" si="907"/>
        <v>0</v>
      </c>
      <c r="J207" s="61">
        <f t="shared" si="907"/>
        <v>0</v>
      </c>
      <c r="K207" s="79">
        <f t="shared" si="913"/>
        <v>0</v>
      </c>
      <c r="L207" s="301">
        <f t="shared" si="913"/>
        <v>0</v>
      </c>
      <c r="M207" s="95">
        <f t="shared" si="913"/>
        <v>0</v>
      </c>
      <c r="N207" s="78">
        <f t="shared" si="913"/>
        <v>0</v>
      </c>
      <c r="O207" s="78">
        <f t="shared" si="913"/>
        <v>0</v>
      </c>
      <c r="P207" s="78">
        <f t="shared" si="913"/>
        <v>0</v>
      </c>
      <c r="Q207" s="78">
        <f t="shared" si="913"/>
        <v>0</v>
      </c>
      <c r="R207" s="78">
        <f t="shared" si="913"/>
        <v>0</v>
      </c>
      <c r="S207" s="79">
        <f t="shared" si="913"/>
        <v>0</v>
      </c>
      <c r="T207" s="237">
        <f t="shared" si="909"/>
        <v>0</v>
      </c>
      <c r="U207" s="77">
        <f t="shared" si="914"/>
        <v>0</v>
      </c>
      <c r="V207" s="61">
        <f t="shared" si="914"/>
        <v>0</v>
      </c>
      <c r="W207" s="79">
        <f t="shared" si="914"/>
        <v>0</v>
      </c>
      <c r="X207" s="301">
        <f t="shared" si="914"/>
        <v>0</v>
      </c>
      <c r="Y207" s="95">
        <f t="shared" si="914"/>
        <v>0</v>
      </c>
      <c r="Z207" s="78">
        <f t="shared" si="914"/>
        <v>0</v>
      </c>
      <c r="AA207" s="78">
        <f t="shared" si="914"/>
        <v>0</v>
      </c>
      <c r="AB207" s="78">
        <f t="shared" si="914"/>
        <v>0</v>
      </c>
      <c r="AC207" s="78">
        <f t="shared" si="914"/>
        <v>0</v>
      </c>
      <c r="AD207" s="78">
        <f t="shared" si="914"/>
        <v>0</v>
      </c>
      <c r="AE207" s="79">
        <f t="shared" si="914"/>
        <v>0</v>
      </c>
      <c r="AF207" s="262">
        <f t="shared" si="911"/>
        <v>0</v>
      </c>
      <c r="AG207" s="315">
        <f t="shared" si="915"/>
        <v>0</v>
      </c>
      <c r="AH207" s="263">
        <f t="shared" si="915"/>
        <v>0</v>
      </c>
      <c r="AI207" s="239">
        <f t="shared" si="915"/>
        <v>0</v>
      </c>
      <c r="AJ207" s="303">
        <f t="shared" si="915"/>
        <v>0</v>
      </c>
      <c r="AK207" s="240">
        <f t="shared" si="915"/>
        <v>0</v>
      </c>
      <c r="AL207" s="241">
        <f t="shared" si="915"/>
        <v>0</v>
      </c>
      <c r="AM207" s="241">
        <f t="shared" si="915"/>
        <v>0</v>
      </c>
      <c r="AN207" s="241">
        <f t="shared" si="915"/>
        <v>0</v>
      </c>
      <c r="AO207" s="241">
        <f>AO208</f>
        <v>0</v>
      </c>
      <c r="AP207" s="241">
        <f>AP208</f>
        <v>0</v>
      </c>
      <c r="AQ207" s="239">
        <f>AQ208</f>
        <v>0</v>
      </c>
      <c r="AR207" s="208"/>
      <c r="AS207" s="62"/>
      <c r="AT207" s="62"/>
      <c r="AU207" s="89"/>
      <c r="AV207" s="89"/>
      <c r="AW207" s="192"/>
      <c r="AX207" s="192"/>
      <c r="AY207" s="192"/>
      <c r="AZ207" s="192"/>
      <c r="BA207" s="192"/>
      <c r="BB207" s="192"/>
      <c r="BC207" s="192"/>
      <c r="BD207" s="192"/>
      <c r="BE207" s="192"/>
      <c r="BF207" s="192"/>
      <c r="BG207" s="192"/>
      <c r="BH207" s="192"/>
      <c r="BI207" s="192"/>
      <c r="BJ207" s="192"/>
      <c r="BK207" s="192"/>
      <c r="BL207" s="192"/>
      <c r="BM207" s="192"/>
      <c r="BN207" s="192"/>
      <c r="BO207" s="192"/>
      <c r="BP207" s="192"/>
      <c r="BQ207" s="192"/>
      <c r="BR207" s="192"/>
      <c r="BS207" s="192"/>
      <c r="BT207" s="192"/>
      <c r="BU207" s="192"/>
      <c r="BV207" s="192"/>
      <c r="BW207" s="192"/>
      <c r="BX207" s="192"/>
      <c r="BY207" s="192"/>
      <c r="BZ207" s="192"/>
      <c r="CA207" s="192"/>
      <c r="CB207" s="192"/>
      <c r="CC207" s="192"/>
      <c r="CD207" s="192"/>
      <c r="CE207" s="192"/>
      <c r="CF207" s="192"/>
      <c r="CG207" s="192"/>
      <c r="CH207" s="192"/>
      <c r="CI207" s="192"/>
      <c r="CJ207" s="192"/>
      <c r="CK207" s="192"/>
      <c r="CL207" s="192"/>
      <c r="CM207" s="192"/>
      <c r="CN207" s="192"/>
      <c r="CO207" s="192"/>
      <c r="CP207" s="192"/>
      <c r="CQ207" s="192"/>
      <c r="CR207" s="192"/>
      <c r="CS207" s="192"/>
      <c r="CT207" s="192"/>
      <c r="CU207" s="192"/>
      <c r="CV207" s="192"/>
      <c r="CW207" s="192"/>
      <c r="CX207" s="192"/>
      <c r="CY207" s="192"/>
      <c r="CZ207" s="192"/>
      <c r="DA207" s="192"/>
      <c r="DB207" s="192"/>
      <c r="DC207" s="192"/>
      <c r="DD207" s="192"/>
      <c r="DE207" s="192"/>
      <c r="DF207" s="192"/>
      <c r="DG207" s="192"/>
      <c r="DH207" s="192"/>
      <c r="DI207" s="192"/>
      <c r="DJ207" s="192"/>
      <c r="DK207" s="192"/>
      <c r="DL207" s="192"/>
      <c r="DM207" s="192"/>
      <c r="DN207" s="192"/>
      <c r="DO207" s="192"/>
      <c r="DP207" s="192"/>
      <c r="DQ207" s="192"/>
      <c r="DR207" s="192"/>
      <c r="DS207" s="192"/>
      <c r="DT207" s="192"/>
      <c r="DU207" s="192"/>
      <c r="DV207" s="192"/>
      <c r="DW207" s="192"/>
      <c r="DX207" s="192"/>
      <c r="DY207" s="192"/>
      <c r="DZ207" s="192"/>
      <c r="EA207" s="192"/>
      <c r="EB207" s="192"/>
      <c r="EC207" s="192"/>
      <c r="ED207" s="192"/>
      <c r="EE207" s="192"/>
      <c r="EF207" s="192"/>
    </row>
    <row r="208" spans="1:136" s="73" customFormat="1" ht="29.65" customHeight="1" x14ac:dyDescent="0.25">
      <c r="A208" s="572">
        <v>54</v>
      </c>
      <c r="B208" s="573"/>
      <c r="C208" s="60"/>
      <c r="D208" s="574" t="s">
        <v>67</v>
      </c>
      <c r="E208" s="574"/>
      <c r="F208" s="574"/>
      <c r="G208" s="575"/>
      <c r="H208" s="75">
        <f t="shared" si="906"/>
        <v>0</v>
      </c>
      <c r="I208" s="77">
        <f t="shared" ref="I208:S208" si="916">I209+I210</f>
        <v>0</v>
      </c>
      <c r="J208" s="61">
        <f t="shared" ref="J208" si="917">J209+J210</f>
        <v>0</v>
      </c>
      <c r="K208" s="79">
        <f t="shared" si="916"/>
        <v>0</v>
      </c>
      <c r="L208" s="301">
        <f t="shared" si="916"/>
        <v>0</v>
      </c>
      <c r="M208" s="95">
        <f t="shared" si="916"/>
        <v>0</v>
      </c>
      <c r="N208" s="78">
        <f t="shared" si="916"/>
        <v>0</v>
      </c>
      <c r="O208" s="78">
        <f t="shared" ref="O208" si="918">O209+O210</f>
        <v>0</v>
      </c>
      <c r="P208" s="78">
        <f t="shared" si="916"/>
        <v>0</v>
      </c>
      <c r="Q208" s="78">
        <f t="shared" si="916"/>
        <v>0</v>
      </c>
      <c r="R208" s="78">
        <f t="shared" si="916"/>
        <v>0</v>
      </c>
      <c r="S208" s="79">
        <f t="shared" si="916"/>
        <v>0</v>
      </c>
      <c r="T208" s="237">
        <f t="shared" si="909"/>
        <v>0</v>
      </c>
      <c r="U208" s="77">
        <f t="shared" ref="U208:AE208" si="919">U209+U210</f>
        <v>0</v>
      </c>
      <c r="V208" s="61">
        <f t="shared" ref="V208" si="920">V209+V210</f>
        <v>0</v>
      </c>
      <c r="W208" s="79">
        <f t="shared" si="919"/>
        <v>0</v>
      </c>
      <c r="X208" s="301">
        <f t="shared" si="919"/>
        <v>0</v>
      </c>
      <c r="Y208" s="95">
        <f t="shared" si="919"/>
        <v>0</v>
      </c>
      <c r="Z208" s="78">
        <f t="shared" si="919"/>
        <v>0</v>
      </c>
      <c r="AA208" s="78">
        <f t="shared" ref="AA208" si="921">AA209+AA210</f>
        <v>0</v>
      </c>
      <c r="AB208" s="78">
        <f t="shared" si="919"/>
        <v>0</v>
      </c>
      <c r="AC208" s="78">
        <f t="shared" si="919"/>
        <v>0</v>
      </c>
      <c r="AD208" s="78">
        <f t="shared" si="919"/>
        <v>0</v>
      </c>
      <c r="AE208" s="79">
        <f t="shared" si="919"/>
        <v>0</v>
      </c>
      <c r="AF208" s="262">
        <f t="shared" si="911"/>
        <v>0</v>
      </c>
      <c r="AG208" s="315">
        <f t="shared" ref="AG208:AQ208" si="922">AG209+AG210</f>
        <v>0</v>
      </c>
      <c r="AH208" s="263">
        <f t="shared" ref="AH208" si="923">AH209+AH210</f>
        <v>0</v>
      </c>
      <c r="AI208" s="239">
        <f t="shared" si="922"/>
        <v>0</v>
      </c>
      <c r="AJ208" s="303">
        <f t="shared" si="922"/>
        <v>0</v>
      </c>
      <c r="AK208" s="240">
        <f t="shared" si="922"/>
        <v>0</v>
      </c>
      <c r="AL208" s="241">
        <f t="shared" si="922"/>
        <v>0</v>
      </c>
      <c r="AM208" s="241">
        <f t="shared" ref="AM208" si="924">AM209+AM210</f>
        <v>0</v>
      </c>
      <c r="AN208" s="241">
        <f t="shared" si="922"/>
        <v>0</v>
      </c>
      <c r="AO208" s="241">
        <f t="shared" si="922"/>
        <v>0</v>
      </c>
      <c r="AP208" s="241">
        <f t="shared" si="922"/>
        <v>0</v>
      </c>
      <c r="AQ208" s="239">
        <f t="shared" si="922"/>
        <v>0</v>
      </c>
      <c r="AR208" s="209"/>
      <c r="AS208" s="62"/>
      <c r="AT208" s="62"/>
      <c r="AU208" s="89"/>
      <c r="AV208" s="89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0"/>
      <c r="BQ208" s="190"/>
      <c r="BR208" s="190"/>
      <c r="BS208" s="190"/>
      <c r="BT208" s="190"/>
      <c r="BU208" s="190"/>
      <c r="BV208" s="190"/>
      <c r="BW208" s="190"/>
      <c r="BX208" s="190"/>
      <c r="BY208" s="190"/>
      <c r="BZ208" s="190"/>
      <c r="CA208" s="190"/>
      <c r="CB208" s="190"/>
      <c r="CC208" s="190"/>
      <c r="CD208" s="190"/>
      <c r="CE208" s="190"/>
      <c r="CF208" s="190"/>
      <c r="CG208" s="190"/>
      <c r="CH208" s="190"/>
      <c r="CI208" s="190"/>
      <c r="CJ208" s="190"/>
      <c r="CK208" s="190"/>
      <c r="CL208" s="190"/>
      <c r="CM208" s="190"/>
      <c r="CN208" s="190"/>
      <c r="CO208" s="190"/>
      <c r="CP208" s="190"/>
      <c r="CQ208" s="190"/>
      <c r="CR208" s="190"/>
      <c r="CS208" s="190"/>
      <c r="CT208" s="190"/>
      <c r="CU208" s="190"/>
      <c r="CV208" s="190"/>
      <c r="CW208" s="190"/>
      <c r="CX208" s="190"/>
      <c r="CY208" s="190"/>
      <c r="CZ208" s="190"/>
      <c r="DA208" s="190"/>
      <c r="DB208" s="190"/>
      <c r="DC208" s="190"/>
      <c r="DD208" s="190"/>
      <c r="DE208" s="190"/>
      <c r="DF208" s="190"/>
      <c r="DG208" s="190"/>
      <c r="DH208" s="190"/>
      <c r="DI208" s="190"/>
      <c r="DJ208" s="190"/>
      <c r="DK208" s="190"/>
      <c r="DL208" s="190"/>
      <c r="DM208" s="190"/>
      <c r="DN208" s="190"/>
      <c r="DO208" s="190"/>
      <c r="DP208" s="190"/>
      <c r="DQ208" s="190"/>
      <c r="DR208" s="190"/>
      <c r="DS208" s="190"/>
      <c r="DT208" s="190"/>
      <c r="DU208" s="190"/>
      <c r="DV208" s="190"/>
      <c r="DW208" s="190"/>
      <c r="DX208" s="190"/>
      <c r="DY208" s="190"/>
      <c r="DZ208" s="190"/>
      <c r="EA208" s="190"/>
      <c r="EB208" s="190"/>
      <c r="EC208" s="190"/>
      <c r="ED208" s="190"/>
      <c r="EE208" s="190"/>
      <c r="EF208" s="190"/>
    </row>
    <row r="209" spans="1:136" s="72" customFormat="1" ht="39.75" customHeight="1" x14ac:dyDescent="0.25">
      <c r="A209" s="220"/>
      <c r="B209" s="179"/>
      <c r="C209" s="179">
        <v>544</v>
      </c>
      <c r="D209" s="576" t="s">
        <v>68</v>
      </c>
      <c r="E209" s="576"/>
      <c r="F209" s="576"/>
      <c r="G209" s="577"/>
      <c r="H209" s="28">
        <f t="shared" si="906"/>
        <v>0</v>
      </c>
      <c r="I209" s="80"/>
      <c r="J209" s="94"/>
      <c r="K209" s="82"/>
      <c r="L209" s="302"/>
      <c r="M209" s="118"/>
      <c r="N209" s="81"/>
      <c r="O209" s="81"/>
      <c r="P209" s="81"/>
      <c r="Q209" s="81"/>
      <c r="R209" s="81"/>
      <c r="S209" s="82"/>
      <c r="T209" s="28">
        <f t="shared" si="909"/>
        <v>0</v>
      </c>
      <c r="U209" s="80"/>
      <c r="V209" s="94"/>
      <c r="W209" s="82"/>
      <c r="X209" s="302"/>
      <c r="Y209" s="118"/>
      <c r="Z209" s="81"/>
      <c r="AA209" s="81"/>
      <c r="AB209" s="81"/>
      <c r="AC209" s="81"/>
      <c r="AD209" s="81"/>
      <c r="AE209" s="82"/>
      <c r="AF209" s="109">
        <f t="shared" si="911"/>
        <v>0</v>
      </c>
      <c r="AG209" s="29">
        <f t="shared" ref="AG209" si="925">I209+U209</f>
        <v>0</v>
      </c>
      <c r="AH209" s="92">
        <f t="shared" ref="AH209:AH210" si="926">J209+V209</f>
        <v>0</v>
      </c>
      <c r="AI209" s="31">
        <f t="shared" ref="AI209:AI210" si="927">K209+W209</f>
        <v>0</v>
      </c>
      <c r="AJ209" s="326">
        <f t="shared" ref="AJ209:AJ210" si="928">L209+X209</f>
        <v>0</v>
      </c>
      <c r="AK209" s="290">
        <f t="shared" ref="AK209:AK210" si="929">M209+Y209</f>
        <v>0</v>
      </c>
      <c r="AL209" s="30">
        <f t="shared" ref="AL209:AL210" si="930">N209+Z209</f>
        <v>0</v>
      </c>
      <c r="AM209" s="30">
        <f t="shared" ref="AM209:AM210" si="931">O209+AA209</f>
        <v>0</v>
      </c>
      <c r="AN209" s="30">
        <f t="shared" ref="AN209:AN210" si="932">P209+AB209</f>
        <v>0</v>
      </c>
      <c r="AO209" s="30">
        <f t="shared" ref="AO209:AO210" si="933">Q209+AC209</f>
        <v>0</v>
      </c>
      <c r="AP209" s="30">
        <f t="shared" ref="AP209:AP210" si="934">R209+AD209</f>
        <v>0</v>
      </c>
      <c r="AQ209" s="31">
        <f t="shared" ref="AQ209:AQ210" si="935">S209+AE209</f>
        <v>0</v>
      </c>
      <c r="AR209" s="209"/>
      <c r="AS209" s="62"/>
      <c r="AT209" s="62"/>
      <c r="AU209" s="62"/>
      <c r="AV209" s="62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</row>
    <row r="210" spans="1:136" s="72" customFormat="1" ht="34.5" customHeight="1" x14ac:dyDescent="0.25">
      <c r="A210" s="220"/>
      <c r="B210" s="179"/>
      <c r="C210" s="179">
        <v>545</v>
      </c>
      <c r="D210" s="576" t="s">
        <v>81</v>
      </c>
      <c r="E210" s="576"/>
      <c r="F210" s="576"/>
      <c r="G210" s="577"/>
      <c r="H210" s="28">
        <f t="shared" si="906"/>
        <v>0</v>
      </c>
      <c r="I210" s="80"/>
      <c r="J210" s="94"/>
      <c r="K210" s="82"/>
      <c r="L210" s="302"/>
      <c r="M210" s="118"/>
      <c r="N210" s="81"/>
      <c r="O210" s="81"/>
      <c r="P210" s="81"/>
      <c r="Q210" s="81"/>
      <c r="R210" s="81"/>
      <c r="S210" s="82"/>
      <c r="T210" s="28">
        <f t="shared" si="909"/>
        <v>0</v>
      </c>
      <c r="U210" s="80"/>
      <c r="V210" s="94"/>
      <c r="W210" s="82"/>
      <c r="X210" s="302"/>
      <c r="Y210" s="118"/>
      <c r="Z210" s="81"/>
      <c r="AA210" s="81"/>
      <c r="AB210" s="81"/>
      <c r="AC210" s="81"/>
      <c r="AD210" s="81"/>
      <c r="AE210" s="82"/>
      <c r="AF210" s="109">
        <f t="shared" si="911"/>
        <v>0</v>
      </c>
      <c r="AG210" s="29">
        <f>I210+U210</f>
        <v>0</v>
      </c>
      <c r="AH210" s="92">
        <f t="shared" si="926"/>
        <v>0</v>
      </c>
      <c r="AI210" s="31">
        <f t="shared" si="927"/>
        <v>0</v>
      </c>
      <c r="AJ210" s="326">
        <f t="shared" si="928"/>
        <v>0</v>
      </c>
      <c r="AK210" s="290">
        <f t="shared" si="929"/>
        <v>0</v>
      </c>
      <c r="AL210" s="30">
        <f t="shared" si="930"/>
        <v>0</v>
      </c>
      <c r="AM210" s="30">
        <f t="shared" si="931"/>
        <v>0</v>
      </c>
      <c r="AN210" s="30">
        <f t="shared" si="932"/>
        <v>0</v>
      </c>
      <c r="AO210" s="30">
        <f t="shared" si="933"/>
        <v>0</v>
      </c>
      <c r="AP210" s="30">
        <f t="shared" si="934"/>
        <v>0</v>
      </c>
      <c r="AQ210" s="31">
        <f t="shared" si="935"/>
        <v>0</v>
      </c>
      <c r="AR210" s="209"/>
      <c r="AS210" s="191"/>
      <c r="AT210" s="191"/>
      <c r="AU210" s="191"/>
      <c r="AV210" s="191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89"/>
      <c r="CY210" s="89"/>
      <c r="CZ210" s="89"/>
      <c r="DA210" s="89"/>
      <c r="DB210" s="89"/>
      <c r="DC210" s="89"/>
      <c r="DD210" s="89"/>
      <c r="DE210" s="89"/>
      <c r="DF210" s="89"/>
      <c r="DG210" s="89"/>
      <c r="DH210" s="89"/>
      <c r="DI210" s="89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89"/>
      <c r="DY210" s="89"/>
      <c r="DZ210" s="89"/>
      <c r="EA210" s="89"/>
      <c r="EB210" s="89"/>
      <c r="EC210" s="89"/>
      <c r="ED210" s="89"/>
      <c r="EE210" s="89"/>
      <c r="EF210" s="89"/>
    </row>
    <row r="211" spans="1:136" s="62" customFormat="1" ht="35.25" customHeight="1" x14ac:dyDescent="0.25">
      <c r="A211" s="87"/>
      <c r="B211" s="87"/>
      <c r="C211" s="87"/>
      <c r="D211" s="88"/>
      <c r="E211" s="88"/>
      <c r="F211" s="88"/>
      <c r="G211" s="88"/>
      <c r="H211" s="91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1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1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206"/>
      <c r="AS211" s="438"/>
      <c r="AT211" s="438"/>
      <c r="AU211" s="438"/>
      <c r="AV211" s="438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</row>
    <row r="212" spans="1:136" s="89" customFormat="1" ht="28.5" customHeight="1" x14ac:dyDescent="0.25">
      <c r="A212" s="62"/>
      <c r="B212" s="218"/>
      <c r="C212" s="218"/>
      <c r="D212" s="218"/>
      <c r="E212" s="88"/>
      <c r="F212" s="62"/>
      <c r="G212" s="247"/>
      <c r="H212" s="211"/>
      <c r="I212" s="264"/>
      <c r="J212" s="264"/>
      <c r="K212" s="264"/>
      <c r="L212" s="264"/>
      <c r="M212" s="92"/>
      <c r="N212" s="62"/>
      <c r="O212" s="62"/>
      <c r="P212" s="93"/>
      <c r="Q212" s="264"/>
      <c r="R212" s="264"/>
      <c r="S212" s="264"/>
      <c r="T212" s="211"/>
      <c r="U212" s="247"/>
      <c r="V212" s="247"/>
      <c r="W212" s="247"/>
      <c r="X212" s="247"/>
      <c r="Y212" s="92"/>
      <c r="Z212" s="62"/>
      <c r="AA212" s="62"/>
      <c r="AF212" s="428" t="s">
        <v>306</v>
      </c>
      <c r="AG212" s="593"/>
      <c r="AH212" s="593"/>
      <c r="AI212" s="593"/>
      <c r="AK212" s="92"/>
      <c r="AN212" s="93" t="s">
        <v>83</v>
      </c>
      <c r="AO212" s="593"/>
      <c r="AP212" s="593"/>
      <c r="AQ212" s="593"/>
      <c r="AR212" s="198"/>
      <c r="AS212" s="214"/>
      <c r="AT212" s="214"/>
      <c r="AU212" s="184"/>
      <c r="AV212" s="184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</row>
    <row r="213" spans="1:136" s="62" customFormat="1" ht="15" customHeight="1" x14ac:dyDescent="0.25">
      <c r="A213" s="87"/>
      <c r="B213" s="87"/>
      <c r="C213" s="87"/>
      <c r="D213" s="219"/>
      <c r="E213" s="88"/>
      <c r="G213" s="247"/>
      <c r="H213" s="247"/>
      <c r="I213" s="592"/>
      <c r="J213" s="592"/>
      <c r="K213" s="592"/>
      <c r="L213" s="592"/>
      <c r="M213" s="92"/>
      <c r="P213" s="92"/>
      <c r="Q213" s="592"/>
      <c r="R213" s="592"/>
      <c r="S213" s="592"/>
      <c r="T213" s="247"/>
      <c r="U213" s="592"/>
      <c r="V213" s="592"/>
      <c r="W213" s="592"/>
      <c r="X213" s="592"/>
      <c r="Y213" s="92"/>
      <c r="AF213" s="247"/>
      <c r="AG213" s="594" t="s">
        <v>303</v>
      </c>
      <c r="AH213" s="594"/>
      <c r="AI213" s="594"/>
      <c r="AK213" s="92"/>
      <c r="AN213" s="92"/>
      <c r="AO213" s="594" t="s">
        <v>310</v>
      </c>
      <c r="AP213" s="594"/>
      <c r="AQ213" s="594"/>
      <c r="AR213" s="183"/>
      <c r="AS213" s="196"/>
      <c r="AT213" s="196"/>
      <c r="AU213" s="438"/>
      <c r="AV213" s="438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  <c r="BK213" s="107"/>
      <c r="BL213" s="107"/>
      <c r="BM213" s="107"/>
      <c r="BN213" s="107"/>
      <c r="BO213" s="107"/>
    </row>
    <row r="214" spans="1:136" s="16" customFormat="1" ht="28.5" hidden="1" customHeight="1" x14ac:dyDescent="0.25">
      <c r="A214" s="641" t="s">
        <v>64</v>
      </c>
      <c r="B214" s="641"/>
      <c r="C214" s="641"/>
      <c r="D214" s="609"/>
      <c r="E214" s="609"/>
      <c r="F214" s="609"/>
      <c r="G214" s="610"/>
      <c r="H214" s="15">
        <f>SUM(I214:S214)</f>
        <v>0</v>
      </c>
      <c r="I214" s="47">
        <f t="shared" ref="I214:AQ214" si="936">I215</f>
        <v>0</v>
      </c>
      <c r="J214" s="286">
        <f t="shared" si="936"/>
        <v>0</v>
      </c>
      <c r="K214" s="48">
        <f t="shared" si="936"/>
        <v>0</v>
      </c>
      <c r="L214" s="48">
        <f t="shared" si="936"/>
        <v>0</v>
      </c>
      <c r="M214" s="48">
        <f t="shared" si="936"/>
        <v>0</v>
      </c>
      <c r="N214" s="48">
        <f t="shared" si="936"/>
        <v>0</v>
      </c>
      <c r="O214" s="305">
        <f t="shared" si="936"/>
        <v>0</v>
      </c>
      <c r="P214" s="213"/>
      <c r="Q214" s="213"/>
      <c r="R214" s="213"/>
      <c r="S214" s="213"/>
      <c r="T214" s="15">
        <f>SUM(U214:AE214)</f>
        <v>0</v>
      </c>
      <c r="U214" s="47"/>
      <c r="V214" s="286"/>
      <c r="W214" s="215"/>
      <c r="X214" s="215"/>
      <c r="Y214" s="215"/>
      <c r="Z214" s="215"/>
      <c r="AA214" s="215"/>
      <c r="AB214" s="215"/>
      <c r="AC214" s="215"/>
      <c r="AD214" s="215"/>
      <c r="AE214" s="216"/>
      <c r="AF214" s="476">
        <f>SUM(AG214:AQ214)</f>
        <v>0</v>
      </c>
      <c r="AG214" s="217"/>
      <c r="AH214" s="292"/>
      <c r="AI214" s="215">
        <f t="shared" si="936"/>
        <v>0</v>
      </c>
      <c r="AJ214" s="215">
        <f t="shared" si="936"/>
        <v>0</v>
      </c>
      <c r="AK214" s="215">
        <f t="shared" si="936"/>
        <v>0</v>
      </c>
      <c r="AL214" s="215">
        <f t="shared" si="936"/>
        <v>0</v>
      </c>
      <c r="AM214" s="215">
        <f t="shared" si="936"/>
        <v>0</v>
      </c>
      <c r="AN214" s="215">
        <f t="shared" si="936"/>
        <v>0</v>
      </c>
      <c r="AO214" s="215">
        <f t="shared" si="936"/>
        <v>0</v>
      </c>
      <c r="AP214" s="215">
        <f t="shared" si="936"/>
        <v>0</v>
      </c>
      <c r="AQ214" s="216">
        <f t="shared" si="936"/>
        <v>0</v>
      </c>
      <c r="AR214" s="183"/>
      <c r="AS214" s="196"/>
      <c r="AT214" s="196"/>
      <c r="AU214" s="438"/>
      <c r="AV214" s="438"/>
      <c r="AW214" s="184"/>
      <c r="AX214" s="184"/>
      <c r="AY214" s="184"/>
      <c r="AZ214" s="184"/>
      <c r="BA214" s="184"/>
      <c r="BB214" s="184"/>
      <c r="BC214" s="184"/>
      <c r="BD214" s="184"/>
      <c r="BE214" s="184"/>
      <c r="BF214" s="184"/>
      <c r="BG214" s="184"/>
      <c r="BH214" s="184"/>
      <c r="BI214" s="184"/>
      <c r="BJ214" s="184"/>
      <c r="BK214" s="184"/>
      <c r="BL214" s="184"/>
      <c r="BM214" s="184"/>
      <c r="BN214" s="184"/>
      <c r="BO214" s="184"/>
      <c r="BP214" s="199"/>
      <c r="BQ214" s="199"/>
      <c r="BR214" s="199"/>
      <c r="BS214" s="199"/>
      <c r="BT214" s="199"/>
      <c r="BU214" s="199"/>
      <c r="BV214" s="199"/>
      <c r="BW214" s="199"/>
      <c r="BX214" s="199"/>
      <c r="BY214" s="199"/>
      <c r="BZ214" s="199"/>
      <c r="CA214" s="199"/>
      <c r="CB214" s="199"/>
      <c r="CC214" s="199"/>
      <c r="CD214" s="199"/>
      <c r="CE214" s="199"/>
      <c r="CF214" s="199"/>
      <c r="CG214" s="199"/>
      <c r="CH214" s="199"/>
      <c r="CI214" s="199"/>
      <c r="CJ214" s="199"/>
      <c r="CK214" s="199"/>
      <c r="CL214" s="199"/>
      <c r="CM214" s="199"/>
      <c r="CN214" s="199"/>
      <c r="CO214" s="199"/>
      <c r="CP214" s="199"/>
      <c r="CQ214" s="199"/>
      <c r="CR214" s="199"/>
      <c r="CS214" s="199"/>
      <c r="CT214" s="199"/>
      <c r="CU214" s="199"/>
      <c r="CV214" s="199"/>
      <c r="CW214" s="199"/>
      <c r="CX214" s="199"/>
      <c r="CY214" s="199"/>
      <c r="CZ214" s="199"/>
      <c r="DA214" s="199"/>
      <c r="DB214" s="199"/>
      <c r="DC214" s="199"/>
      <c r="DD214" s="199"/>
      <c r="DE214" s="199"/>
      <c r="DF214" s="199"/>
      <c r="DG214" s="199"/>
      <c r="DH214" s="199"/>
      <c r="DI214" s="199"/>
      <c r="DJ214" s="199"/>
      <c r="DK214" s="199"/>
      <c r="DL214" s="199"/>
      <c r="DM214" s="199"/>
      <c r="DN214" s="199"/>
      <c r="DO214" s="199"/>
      <c r="DP214" s="199"/>
      <c r="DQ214" s="199"/>
      <c r="DR214" s="199"/>
      <c r="DS214" s="199"/>
      <c r="DT214" s="199"/>
      <c r="DU214" s="199"/>
      <c r="DV214" s="199"/>
      <c r="DW214" s="199"/>
      <c r="DX214" s="199"/>
      <c r="DY214" s="199"/>
      <c r="DZ214" s="199"/>
      <c r="EA214" s="199"/>
      <c r="EB214" s="199"/>
      <c r="EC214" s="199"/>
      <c r="ED214" s="199"/>
      <c r="EE214" s="199"/>
      <c r="EF214" s="199"/>
    </row>
    <row r="215" spans="1:136" s="18" customFormat="1" ht="28.5" hidden="1" customHeight="1" x14ac:dyDescent="0.25">
      <c r="A215" s="615" t="s">
        <v>65</v>
      </c>
      <c r="B215" s="615"/>
      <c r="C215" s="615"/>
      <c r="D215" s="616"/>
      <c r="E215" s="616"/>
      <c r="F215" s="616"/>
      <c r="G215" s="617"/>
      <c r="H215" s="17">
        <f t="shared" ref="H215:H231" si="937">SUM(I215:S215)</f>
        <v>0</v>
      </c>
      <c r="I215" s="49">
        <f>I216+I228</f>
        <v>0</v>
      </c>
      <c r="J215" s="287">
        <f>J216+J228</f>
        <v>0</v>
      </c>
      <c r="K215" s="50">
        <f t="shared" ref="K215:N215" si="938">K216+K228</f>
        <v>0</v>
      </c>
      <c r="L215" s="50">
        <f t="shared" si="938"/>
        <v>0</v>
      </c>
      <c r="M215" s="50">
        <f t="shared" si="938"/>
        <v>0</v>
      </c>
      <c r="N215" s="50">
        <f t="shared" si="938"/>
        <v>0</v>
      </c>
      <c r="O215" s="306">
        <f t="shared" ref="O215" si="939">O216+O228</f>
        <v>0</v>
      </c>
      <c r="P215" s="213"/>
      <c r="Q215" s="213"/>
      <c r="R215" s="213"/>
      <c r="S215" s="213"/>
      <c r="T215" s="17">
        <f t="shared" ref="T215:T231" si="940">SUM(U215:AE215)</f>
        <v>0</v>
      </c>
      <c r="U215" s="49"/>
      <c r="V215" s="287"/>
      <c r="W215" s="50"/>
      <c r="X215" s="50"/>
      <c r="Y215" s="50"/>
      <c r="Z215" s="50"/>
      <c r="AA215" s="50"/>
      <c r="AB215" s="50"/>
      <c r="AC215" s="50"/>
      <c r="AD215" s="50"/>
      <c r="AE215" s="51"/>
      <c r="AF215" s="477">
        <f t="shared" ref="AF215:AF231" si="941">SUM(AG215:AQ215)</f>
        <v>0</v>
      </c>
      <c r="AG215" s="49"/>
      <c r="AH215" s="287"/>
      <c r="AI215" s="50">
        <f t="shared" ref="AI215:AQ215" si="942">AI216+AI228</f>
        <v>0</v>
      </c>
      <c r="AJ215" s="50">
        <f t="shared" si="942"/>
        <v>0</v>
      </c>
      <c r="AK215" s="50">
        <f t="shared" si="942"/>
        <v>0</v>
      </c>
      <c r="AL215" s="50">
        <f t="shared" si="942"/>
        <v>0</v>
      </c>
      <c r="AM215" s="50">
        <f t="shared" ref="AM215" si="943">AM216+AM228</f>
        <v>0</v>
      </c>
      <c r="AN215" s="50">
        <f t="shared" si="942"/>
        <v>0</v>
      </c>
      <c r="AO215" s="50">
        <f t="shared" si="942"/>
        <v>0</v>
      </c>
      <c r="AP215" s="50">
        <f t="shared" si="942"/>
        <v>0</v>
      </c>
      <c r="AQ215" s="51">
        <f t="shared" si="942"/>
        <v>0</v>
      </c>
      <c r="AR215" s="183"/>
      <c r="AS215" s="124"/>
      <c r="AT215" s="124"/>
      <c r="AU215" s="124"/>
      <c r="AV215" s="124"/>
      <c r="AW215" s="193"/>
      <c r="AX215" s="193"/>
      <c r="AY215" s="193"/>
      <c r="AZ215" s="193"/>
      <c r="BA215" s="193"/>
      <c r="BB215" s="193"/>
      <c r="BC215" s="193"/>
      <c r="BD215" s="193"/>
      <c r="BE215" s="193"/>
      <c r="BF215" s="193"/>
      <c r="BG215" s="193"/>
      <c r="BH215" s="193"/>
      <c r="BI215" s="193"/>
      <c r="BJ215" s="193"/>
      <c r="BK215" s="193"/>
      <c r="BL215" s="193"/>
      <c r="BM215" s="193"/>
      <c r="BN215" s="193"/>
      <c r="BO215" s="193"/>
      <c r="BP215" s="200"/>
      <c r="BQ215" s="200"/>
      <c r="BR215" s="200"/>
      <c r="BS215" s="200"/>
      <c r="BT215" s="200"/>
      <c r="BU215" s="200"/>
      <c r="BV215" s="200"/>
      <c r="BW215" s="200"/>
      <c r="BX215" s="200"/>
      <c r="BY215" s="200"/>
      <c r="BZ215" s="200"/>
      <c r="CA215" s="200"/>
      <c r="CB215" s="200"/>
      <c r="CC215" s="200"/>
      <c r="CD215" s="200"/>
      <c r="CE215" s="200"/>
      <c r="CF215" s="200"/>
      <c r="CG215" s="200"/>
      <c r="CH215" s="200"/>
      <c r="CI215" s="200"/>
      <c r="CJ215" s="200"/>
      <c r="CK215" s="200"/>
      <c r="CL215" s="200"/>
      <c r="CM215" s="200"/>
      <c r="CN215" s="200"/>
      <c r="CO215" s="200"/>
      <c r="CP215" s="200"/>
      <c r="CQ215" s="200"/>
      <c r="CR215" s="200"/>
      <c r="CS215" s="200"/>
      <c r="CT215" s="200"/>
      <c r="CU215" s="200"/>
      <c r="CV215" s="200"/>
      <c r="CW215" s="200"/>
      <c r="CX215" s="200"/>
      <c r="CY215" s="200"/>
      <c r="CZ215" s="200"/>
      <c r="DA215" s="200"/>
      <c r="DB215" s="200"/>
      <c r="DC215" s="200"/>
      <c r="DD215" s="200"/>
      <c r="DE215" s="200"/>
      <c r="DF215" s="200"/>
      <c r="DG215" s="200"/>
      <c r="DH215" s="200"/>
      <c r="DI215" s="200"/>
      <c r="DJ215" s="200"/>
      <c r="DK215" s="200"/>
      <c r="DL215" s="200"/>
      <c r="DM215" s="200"/>
      <c r="DN215" s="200"/>
      <c r="DO215" s="200"/>
      <c r="DP215" s="200"/>
      <c r="DQ215" s="200"/>
      <c r="DR215" s="200"/>
      <c r="DS215" s="200"/>
      <c r="DT215" s="200"/>
      <c r="DU215" s="200"/>
      <c r="DV215" s="200"/>
      <c r="DW215" s="200"/>
      <c r="DX215" s="200"/>
      <c r="DY215" s="200"/>
      <c r="DZ215" s="200"/>
      <c r="EA215" s="200"/>
      <c r="EB215" s="200"/>
      <c r="EC215" s="200"/>
      <c r="ED215" s="200"/>
      <c r="EE215" s="200"/>
      <c r="EF215" s="200"/>
    </row>
    <row r="216" spans="1:136" s="18" customFormat="1" ht="15.75" hidden="1" customHeight="1" x14ac:dyDescent="0.25">
      <c r="A216" s="111">
        <v>3</v>
      </c>
      <c r="C216" s="37"/>
      <c r="D216" s="618" t="s">
        <v>16</v>
      </c>
      <c r="E216" s="618"/>
      <c r="F216" s="618"/>
      <c r="G216" s="619"/>
      <c r="H216" s="19">
        <f t="shared" si="937"/>
        <v>0</v>
      </c>
      <c r="I216" s="52">
        <f>I217+I221+I226</f>
        <v>0</v>
      </c>
      <c r="J216" s="288">
        <f>J217+J221+J226</f>
        <v>0</v>
      </c>
      <c r="K216" s="53">
        <f t="shared" ref="K216:N216" si="944">K217+K221+K226</f>
        <v>0</v>
      </c>
      <c r="L216" s="53">
        <f t="shared" si="944"/>
        <v>0</v>
      </c>
      <c r="M216" s="53">
        <f t="shared" si="944"/>
        <v>0</v>
      </c>
      <c r="N216" s="53">
        <f t="shared" si="944"/>
        <v>0</v>
      </c>
      <c r="O216" s="307">
        <f t="shared" ref="O216" si="945">O217+O221+O226</f>
        <v>0</v>
      </c>
      <c r="P216" s="213"/>
      <c r="Q216" s="213"/>
      <c r="R216" s="213"/>
      <c r="S216" s="213"/>
      <c r="T216" s="19">
        <f t="shared" si="940"/>
        <v>0</v>
      </c>
      <c r="U216" s="52"/>
      <c r="V216" s="288"/>
      <c r="W216" s="53"/>
      <c r="X216" s="53"/>
      <c r="Y216" s="53"/>
      <c r="Z216" s="53"/>
      <c r="AA216" s="53"/>
      <c r="AB216" s="53"/>
      <c r="AC216" s="53"/>
      <c r="AD216" s="53"/>
      <c r="AE216" s="54"/>
      <c r="AF216" s="478">
        <f t="shared" si="941"/>
        <v>0</v>
      </c>
      <c r="AG216" s="52"/>
      <c r="AH216" s="288"/>
      <c r="AI216" s="53">
        <f t="shared" ref="AI216:AQ216" si="946">AI217+AI221+AI226</f>
        <v>0</v>
      </c>
      <c r="AJ216" s="53">
        <f t="shared" si="946"/>
        <v>0</v>
      </c>
      <c r="AK216" s="53">
        <f t="shared" si="946"/>
        <v>0</v>
      </c>
      <c r="AL216" s="53">
        <f t="shared" si="946"/>
        <v>0</v>
      </c>
      <c r="AM216" s="53">
        <f t="shared" ref="AM216" si="947">AM217+AM221+AM226</f>
        <v>0</v>
      </c>
      <c r="AN216" s="53">
        <f t="shared" si="946"/>
        <v>0</v>
      </c>
      <c r="AO216" s="53">
        <f t="shared" si="946"/>
        <v>0</v>
      </c>
      <c r="AP216" s="53">
        <f t="shared" si="946"/>
        <v>0</v>
      </c>
      <c r="AQ216" s="54">
        <f t="shared" si="946"/>
        <v>0</v>
      </c>
      <c r="AR216" s="183"/>
      <c r="AS216" s="108"/>
      <c r="AT216" s="108"/>
      <c r="AU216" s="108"/>
      <c r="AV216" s="108"/>
      <c r="AW216" s="193"/>
      <c r="AX216" s="193"/>
      <c r="AY216" s="193"/>
      <c r="AZ216" s="193"/>
      <c r="BA216" s="193"/>
      <c r="BB216" s="193"/>
      <c r="BC216" s="193"/>
      <c r="BD216" s="193"/>
      <c r="BE216" s="193"/>
      <c r="BF216" s="193"/>
      <c r="BG216" s="193"/>
      <c r="BH216" s="193"/>
      <c r="BI216" s="193"/>
      <c r="BJ216" s="193"/>
      <c r="BK216" s="193"/>
      <c r="BL216" s="193"/>
      <c r="BM216" s="193"/>
      <c r="BN216" s="193"/>
      <c r="BO216" s="193"/>
      <c r="BP216" s="200"/>
      <c r="BQ216" s="200"/>
      <c r="BR216" s="200"/>
      <c r="BS216" s="200"/>
      <c r="BT216" s="200"/>
      <c r="BU216" s="200"/>
      <c r="BV216" s="200"/>
      <c r="BW216" s="200"/>
      <c r="BX216" s="200"/>
      <c r="BY216" s="200"/>
      <c r="BZ216" s="200"/>
      <c r="CA216" s="200"/>
      <c r="CB216" s="200"/>
      <c r="CC216" s="200"/>
      <c r="CD216" s="200"/>
      <c r="CE216" s="200"/>
      <c r="CF216" s="200"/>
      <c r="CG216" s="200"/>
      <c r="CH216" s="200"/>
      <c r="CI216" s="200"/>
      <c r="CJ216" s="200"/>
      <c r="CK216" s="200"/>
      <c r="CL216" s="200"/>
      <c r="CM216" s="200"/>
      <c r="CN216" s="200"/>
      <c r="CO216" s="200"/>
      <c r="CP216" s="200"/>
      <c r="CQ216" s="200"/>
      <c r="CR216" s="200"/>
      <c r="CS216" s="200"/>
      <c r="CT216" s="200"/>
      <c r="CU216" s="200"/>
      <c r="CV216" s="200"/>
      <c r="CW216" s="200"/>
      <c r="CX216" s="200"/>
      <c r="CY216" s="200"/>
      <c r="CZ216" s="200"/>
      <c r="DA216" s="200"/>
      <c r="DB216" s="200"/>
      <c r="DC216" s="200"/>
      <c r="DD216" s="200"/>
      <c r="DE216" s="200"/>
      <c r="DF216" s="200"/>
      <c r="DG216" s="200"/>
      <c r="DH216" s="200"/>
      <c r="DI216" s="200"/>
      <c r="DJ216" s="200"/>
      <c r="DK216" s="200"/>
      <c r="DL216" s="200"/>
      <c r="DM216" s="200"/>
      <c r="DN216" s="200"/>
      <c r="DO216" s="200"/>
      <c r="DP216" s="200"/>
      <c r="DQ216" s="200"/>
      <c r="DR216" s="200"/>
      <c r="DS216" s="200"/>
      <c r="DT216" s="200"/>
      <c r="DU216" s="200"/>
      <c r="DV216" s="200"/>
      <c r="DW216" s="200"/>
      <c r="DX216" s="200"/>
      <c r="DY216" s="200"/>
      <c r="DZ216" s="200"/>
      <c r="EA216" s="200"/>
      <c r="EB216" s="200"/>
      <c r="EC216" s="200"/>
      <c r="ED216" s="200"/>
      <c r="EE216" s="200"/>
      <c r="EF216" s="200"/>
    </row>
    <row r="217" spans="1:136" s="21" customFormat="1" ht="15.75" hidden="1" customHeight="1" x14ac:dyDescent="0.25">
      <c r="A217" s="642">
        <v>31</v>
      </c>
      <c r="B217" s="642"/>
      <c r="C217" s="35"/>
      <c r="D217" s="640" t="s">
        <v>0</v>
      </c>
      <c r="E217" s="640"/>
      <c r="F217" s="640"/>
      <c r="G217" s="619"/>
      <c r="H217" s="19">
        <f t="shared" si="937"/>
        <v>0</v>
      </c>
      <c r="I217" s="52">
        <f>SUM(I218:I220)</f>
        <v>0</v>
      </c>
      <c r="J217" s="288">
        <f>SUM(J218:J220)</f>
        <v>0</v>
      </c>
      <c r="K217" s="53">
        <f t="shared" ref="K217:N217" si="948">SUM(K218:K220)</f>
        <v>0</v>
      </c>
      <c r="L217" s="53">
        <f t="shared" si="948"/>
        <v>0</v>
      </c>
      <c r="M217" s="53">
        <f t="shared" si="948"/>
        <v>0</v>
      </c>
      <c r="N217" s="53">
        <f t="shared" si="948"/>
        <v>0</v>
      </c>
      <c r="O217" s="307">
        <f t="shared" ref="O217" si="949">SUM(O218:O220)</f>
        <v>0</v>
      </c>
      <c r="P217" s="213"/>
      <c r="Q217" s="213"/>
      <c r="R217" s="213"/>
      <c r="S217" s="213"/>
      <c r="T217" s="19">
        <f t="shared" si="940"/>
        <v>0</v>
      </c>
      <c r="U217" s="52"/>
      <c r="V217" s="288"/>
      <c r="W217" s="53"/>
      <c r="X217" s="53"/>
      <c r="Y217" s="53"/>
      <c r="Z217" s="53"/>
      <c r="AA217" s="53"/>
      <c r="AB217" s="53"/>
      <c r="AC217" s="53"/>
      <c r="AD217" s="53"/>
      <c r="AE217" s="54"/>
      <c r="AF217" s="478">
        <f t="shared" si="941"/>
        <v>0</v>
      </c>
      <c r="AG217" s="52"/>
      <c r="AH217" s="288"/>
      <c r="AI217" s="53">
        <f t="shared" ref="AI217:AQ217" si="950">SUM(AI218:AI220)</f>
        <v>0</v>
      </c>
      <c r="AJ217" s="53">
        <f t="shared" si="950"/>
        <v>0</v>
      </c>
      <c r="AK217" s="53">
        <f t="shared" si="950"/>
        <v>0</v>
      </c>
      <c r="AL217" s="53">
        <f t="shared" si="950"/>
        <v>0</v>
      </c>
      <c r="AM217" s="53">
        <f t="shared" ref="AM217" si="951">SUM(AM218:AM220)</f>
        <v>0</v>
      </c>
      <c r="AN217" s="53">
        <f t="shared" si="950"/>
        <v>0</v>
      </c>
      <c r="AO217" s="53">
        <f t="shared" si="950"/>
        <v>0</v>
      </c>
      <c r="AP217" s="53">
        <f t="shared" si="950"/>
        <v>0</v>
      </c>
      <c r="AQ217" s="54">
        <f t="shared" si="950"/>
        <v>0</v>
      </c>
      <c r="AR217" s="183"/>
      <c r="AS217" s="108"/>
      <c r="AT217" s="108"/>
      <c r="AU217" s="108"/>
      <c r="AV217" s="108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201"/>
      <c r="BQ217" s="201"/>
      <c r="BR217" s="201"/>
      <c r="BS217" s="201"/>
      <c r="BT217" s="201"/>
      <c r="BU217" s="201"/>
      <c r="BV217" s="201"/>
      <c r="BW217" s="201"/>
      <c r="BX217" s="201"/>
      <c r="BY217" s="201"/>
      <c r="BZ217" s="201"/>
      <c r="CA217" s="201"/>
      <c r="CB217" s="201"/>
      <c r="CC217" s="201"/>
      <c r="CD217" s="201"/>
      <c r="CE217" s="201"/>
      <c r="CF217" s="201"/>
      <c r="CG217" s="201"/>
      <c r="CH217" s="201"/>
      <c r="CI217" s="201"/>
      <c r="CJ217" s="201"/>
      <c r="CK217" s="201"/>
      <c r="CL217" s="201"/>
      <c r="CM217" s="201"/>
      <c r="CN217" s="201"/>
      <c r="CO217" s="201"/>
      <c r="CP217" s="201"/>
      <c r="CQ217" s="201"/>
      <c r="CR217" s="201"/>
      <c r="CS217" s="201"/>
      <c r="CT217" s="201"/>
      <c r="CU217" s="201"/>
      <c r="CV217" s="201"/>
      <c r="CW217" s="201"/>
      <c r="CX217" s="201"/>
      <c r="CY217" s="201"/>
      <c r="CZ217" s="201"/>
      <c r="DA217" s="201"/>
      <c r="DB217" s="201"/>
      <c r="DC217" s="201"/>
      <c r="DD217" s="201"/>
      <c r="DE217" s="201"/>
      <c r="DF217" s="201"/>
      <c r="DG217" s="201"/>
      <c r="DH217" s="201"/>
      <c r="DI217" s="201"/>
      <c r="DJ217" s="201"/>
      <c r="DK217" s="201"/>
      <c r="DL217" s="201"/>
      <c r="DM217" s="201"/>
      <c r="DN217" s="201"/>
      <c r="DO217" s="201"/>
      <c r="DP217" s="201"/>
      <c r="DQ217" s="201"/>
      <c r="DR217" s="201"/>
      <c r="DS217" s="201"/>
      <c r="DT217" s="201"/>
      <c r="DU217" s="201"/>
      <c r="DV217" s="201"/>
      <c r="DW217" s="201"/>
      <c r="DX217" s="201"/>
      <c r="DY217" s="201"/>
      <c r="DZ217" s="201"/>
      <c r="EA217" s="201"/>
      <c r="EB217" s="201"/>
      <c r="EC217" s="201"/>
      <c r="ED217" s="201"/>
      <c r="EE217" s="201"/>
      <c r="EF217" s="201"/>
    </row>
    <row r="218" spans="1:136" s="24" customFormat="1" ht="15.75" hidden="1" customHeight="1" x14ac:dyDescent="0.25">
      <c r="A218" s="603">
        <v>311</v>
      </c>
      <c r="B218" s="603"/>
      <c r="C218" s="603"/>
      <c r="D218" s="604" t="s">
        <v>1</v>
      </c>
      <c r="E218" s="604"/>
      <c r="F218" s="604"/>
      <c r="G218" s="605"/>
      <c r="H218" s="22">
        <f t="shared" si="937"/>
        <v>0</v>
      </c>
      <c r="I218" s="55"/>
      <c r="J218" s="289"/>
      <c r="K218" s="56"/>
      <c r="L218" s="56"/>
      <c r="M218" s="56"/>
      <c r="N218" s="56"/>
      <c r="O218" s="308"/>
      <c r="P218" s="213"/>
      <c r="Q218" s="213"/>
      <c r="R218" s="213"/>
      <c r="S218" s="213"/>
      <c r="T218" s="23">
        <f t="shared" si="940"/>
        <v>0</v>
      </c>
      <c r="U218" s="55"/>
      <c r="V218" s="289"/>
      <c r="W218" s="56"/>
      <c r="X218" s="56"/>
      <c r="Y218" s="56"/>
      <c r="Z218" s="56"/>
      <c r="AA218" s="56"/>
      <c r="AB218" s="56"/>
      <c r="AC218" s="56"/>
      <c r="AD218" s="56"/>
      <c r="AE218" s="57"/>
      <c r="AF218" s="479">
        <f t="shared" si="941"/>
        <v>0</v>
      </c>
      <c r="AG218" s="55"/>
      <c r="AH218" s="289"/>
      <c r="AI218" s="56"/>
      <c r="AJ218" s="56"/>
      <c r="AK218" s="56"/>
      <c r="AL218" s="56"/>
      <c r="AM218" s="56"/>
      <c r="AN218" s="56"/>
      <c r="AO218" s="56"/>
      <c r="AP218" s="56"/>
      <c r="AQ218" s="57"/>
      <c r="AR218" s="183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97"/>
      <c r="BQ218" s="197"/>
      <c r="BR218" s="197"/>
      <c r="BS218" s="197"/>
      <c r="BT218" s="197"/>
      <c r="BU218" s="197"/>
      <c r="BV218" s="197"/>
      <c r="BW218" s="197"/>
      <c r="BX218" s="197"/>
      <c r="BY218" s="197"/>
      <c r="BZ218" s="197"/>
      <c r="CA218" s="197"/>
      <c r="CB218" s="197"/>
      <c r="CC218" s="197"/>
      <c r="CD218" s="197"/>
      <c r="CE218" s="197"/>
      <c r="CF218" s="197"/>
      <c r="CG218" s="197"/>
      <c r="CH218" s="197"/>
      <c r="CI218" s="197"/>
      <c r="CJ218" s="197"/>
      <c r="CK218" s="197"/>
      <c r="CL218" s="197"/>
      <c r="CM218" s="197"/>
      <c r="CN218" s="197"/>
      <c r="CO218" s="197"/>
      <c r="CP218" s="197"/>
      <c r="CQ218" s="197"/>
      <c r="CR218" s="197"/>
      <c r="CS218" s="197"/>
      <c r="CT218" s="197"/>
      <c r="CU218" s="197"/>
      <c r="CV218" s="197"/>
      <c r="CW218" s="197"/>
      <c r="CX218" s="197"/>
      <c r="CY218" s="197"/>
      <c r="CZ218" s="197"/>
      <c r="DA218" s="197"/>
      <c r="DB218" s="197"/>
      <c r="DC218" s="197"/>
      <c r="DD218" s="197"/>
      <c r="DE218" s="197"/>
      <c r="DF218" s="197"/>
      <c r="DG218" s="197"/>
      <c r="DH218" s="197"/>
      <c r="DI218" s="197"/>
      <c r="DJ218" s="197"/>
      <c r="DK218" s="197"/>
      <c r="DL218" s="197"/>
      <c r="DM218" s="197"/>
      <c r="DN218" s="197"/>
      <c r="DO218" s="197"/>
      <c r="DP218" s="197"/>
      <c r="DQ218" s="197"/>
      <c r="DR218" s="197"/>
      <c r="DS218" s="197"/>
      <c r="DT218" s="197"/>
      <c r="DU218" s="197"/>
      <c r="DV218" s="197"/>
      <c r="DW218" s="197"/>
      <c r="DX218" s="197"/>
      <c r="DY218" s="197"/>
      <c r="DZ218" s="197"/>
      <c r="EA218" s="197"/>
      <c r="EB218" s="197"/>
      <c r="EC218" s="197"/>
      <c r="ED218" s="197"/>
      <c r="EE218" s="197"/>
      <c r="EF218" s="197"/>
    </row>
    <row r="219" spans="1:136" s="24" customFormat="1" ht="15.75" hidden="1" customHeight="1" x14ac:dyDescent="0.25">
      <c r="A219" s="603">
        <v>312</v>
      </c>
      <c r="B219" s="603"/>
      <c r="C219" s="603"/>
      <c r="D219" s="604" t="s">
        <v>2</v>
      </c>
      <c r="E219" s="604"/>
      <c r="F219" s="604"/>
      <c r="G219" s="605"/>
      <c r="H219" s="22">
        <f t="shared" si="937"/>
        <v>0</v>
      </c>
      <c r="I219" s="55"/>
      <c r="J219" s="289"/>
      <c r="K219" s="56"/>
      <c r="L219" s="56"/>
      <c r="M219" s="56"/>
      <c r="N219" s="56"/>
      <c r="O219" s="308"/>
      <c r="P219" s="213"/>
      <c r="Q219" s="213"/>
      <c r="R219" s="213"/>
      <c r="S219" s="213"/>
      <c r="T219" s="23">
        <f t="shared" si="940"/>
        <v>0</v>
      </c>
      <c r="U219" s="55"/>
      <c r="V219" s="289"/>
      <c r="W219" s="56"/>
      <c r="X219" s="56"/>
      <c r="Y219" s="56"/>
      <c r="Z219" s="56"/>
      <c r="AA219" s="56"/>
      <c r="AB219" s="56"/>
      <c r="AC219" s="56"/>
      <c r="AD219" s="56"/>
      <c r="AE219" s="57"/>
      <c r="AF219" s="479">
        <f t="shared" si="941"/>
        <v>0</v>
      </c>
      <c r="AG219" s="55"/>
      <c r="AH219" s="289"/>
      <c r="AI219" s="56"/>
      <c r="AJ219" s="56"/>
      <c r="AK219" s="56"/>
      <c r="AL219" s="56"/>
      <c r="AM219" s="56"/>
      <c r="AN219" s="56"/>
      <c r="AO219" s="56"/>
      <c r="AP219" s="56"/>
      <c r="AQ219" s="57"/>
      <c r="AR219" s="183"/>
      <c r="AS219" s="124"/>
      <c r="AT219" s="124"/>
      <c r="AU219" s="124"/>
      <c r="AV219" s="124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7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197"/>
      <c r="DR219" s="197"/>
      <c r="DS219" s="197"/>
      <c r="DT219" s="197"/>
      <c r="DU219" s="197"/>
      <c r="DV219" s="197"/>
      <c r="DW219" s="197"/>
      <c r="DX219" s="197"/>
      <c r="DY219" s="197"/>
      <c r="DZ219" s="197"/>
      <c r="EA219" s="197"/>
      <c r="EB219" s="197"/>
      <c r="EC219" s="197"/>
      <c r="ED219" s="197"/>
      <c r="EE219" s="197"/>
      <c r="EF219" s="197"/>
    </row>
    <row r="220" spans="1:136" s="24" customFormat="1" ht="15.75" hidden="1" customHeight="1" x14ac:dyDescent="0.25">
      <c r="A220" s="603">
        <v>313</v>
      </c>
      <c r="B220" s="603"/>
      <c r="C220" s="603"/>
      <c r="D220" s="604" t="s">
        <v>3</v>
      </c>
      <c r="E220" s="604"/>
      <c r="F220" s="604"/>
      <c r="G220" s="605"/>
      <c r="H220" s="22">
        <f t="shared" si="937"/>
        <v>0</v>
      </c>
      <c r="I220" s="55"/>
      <c r="J220" s="289"/>
      <c r="K220" s="56"/>
      <c r="L220" s="56"/>
      <c r="M220" s="56"/>
      <c r="N220" s="56"/>
      <c r="O220" s="308"/>
      <c r="P220" s="213"/>
      <c r="Q220" s="213"/>
      <c r="R220" s="213"/>
      <c r="S220" s="213"/>
      <c r="T220" s="23">
        <f t="shared" si="940"/>
        <v>0</v>
      </c>
      <c r="U220" s="55"/>
      <c r="V220" s="289"/>
      <c r="W220" s="56"/>
      <c r="X220" s="56"/>
      <c r="Y220" s="56"/>
      <c r="Z220" s="56"/>
      <c r="AA220" s="56"/>
      <c r="AB220" s="56"/>
      <c r="AC220" s="56"/>
      <c r="AD220" s="56"/>
      <c r="AE220" s="57"/>
      <c r="AF220" s="479">
        <f t="shared" si="941"/>
        <v>0</v>
      </c>
      <c r="AG220" s="55"/>
      <c r="AH220" s="289"/>
      <c r="AI220" s="56"/>
      <c r="AJ220" s="56"/>
      <c r="AK220" s="56"/>
      <c r="AL220" s="56"/>
      <c r="AM220" s="56"/>
      <c r="AN220" s="56"/>
      <c r="AO220" s="56"/>
      <c r="AP220" s="56"/>
      <c r="AQ220" s="57"/>
      <c r="AR220" s="183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97"/>
      <c r="BQ220" s="197"/>
      <c r="BR220" s="197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7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197"/>
      <c r="DR220" s="197"/>
      <c r="DS220" s="197"/>
      <c r="DT220" s="197"/>
      <c r="DU220" s="197"/>
      <c r="DV220" s="197"/>
      <c r="DW220" s="197"/>
      <c r="DX220" s="197"/>
      <c r="DY220" s="197"/>
      <c r="DZ220" s="197"/>
      <c r="EA220" s="197"/>
      <c r="EB220" s="197"/>
      <c r="EC220" s="197"/>
      <c r="ED220" s="197"/>
      <c r="EE220" s="197"/>
      <c r="EF220" s="197"/>
    </row>
    <row r="221" spans="1:136" s="21" customFormat="1" ht="15.75" hidden="1" customHeight="1" x14ac:dyDescent="0.25">
      <c r="A221" s="642">
        <v>32</v>
      </c>
      <c r="B221" s="642"/>
      <c r="C221" s="35"/>
      <c r="D221" s="640" t="s">
        <v>4</v>
      </c>
      <c r="E221" s="640"/>
      <c r="F221" s="640"/>
      <c r="G221" s="619"/>
      <c r="H221" s="19">
        <f t="shared" si="937"/>
        <v>0</v>
      </c>
      <c r="I221" s="52">
        <f>SUM(I222:I225)</f>
        <v>0</v>
      </c>
      <c r="J221" s="288">
        <f>SUM(J222:J225)</f>
        <v>0</v>
      </c>
      <c r="K221" s="53">
        <f t="shared" ref="K221:N221" si="952">SUM(K222:K225)</f>
        <v>0</v>
      </c>
      <c r="L221" s="53">
        <f t="shared" si="952"/>
        <v>0</v>
      </c>
      <c r="M221" s="53">
        <f t="shared" si="952"/>
        <v>0</v>
      </c>
      <c r="N221" s="53">
        <f t="shared" si="952"/>
        <v>0</v>
      </c>
      <c r="O221" s="307">
        <f t="shared" ref="O221" si="953">SUM(O222:O225)</f>
        <v>0</v>
      </c>
      <c r="P221" s="213"/>
      <c r="Q221" s="213"/>
      <c r="R221" s="213"/>
      <c r="S221" s="213"/>
      <c r="T221" s="19">
        <f t="shared" si="940"/>
        <v>0</v>
      </c>
      <c r="U221" s="52"/>
      <c r="V221" s="288"/>
      <c r="W221" s="53"/>
      <c r="X221" s="53"/>
      <c r="Y221" s="53"/>
      <c r="Z221" s="53"/>
      <c r="AA221" s="53"/>
      <c r="AB221" s="53"/>
      <c r="AC221" s="53"/>
      <c r="AD221" s="53"/>
      <c r="AE221" s="54"/>
      <c r="AF221" s="478">
        <f t="shared" si="941"/>
        <v>0</v>
      </c>
      <c r="AG221" s="52"/>
      <c r="AH221" s="288"/>
      <c r="AI221" s="53">
        <f t="shared" ref="AI221:AQ221" si="954">SUM(AI222:AI225)</f>
        <v>0</v>
      </c>
      <c r="AJ221" s="53">
        <f t="shared" si="954"/>
        <v>0</v>
      </c>
      <c r="AK221" s="53">
        <f t="shared" si="954"/>
        <v>0</v>
      </c>
      <c r="AL221" s="53">
        <f t="shared" si="954"/>
        <v>0</v>
      </c>
      <c r="AM221" s="53">
        <f t="shared" ref="AM221" si="955">SUM(AM222:AM225)</f>
        <v>0</v>
      </c>
      <c r="AN221" s="53">
        <f t="shared" si="954"/>
        <v>0</v>
      </c>
      <c r="AO221" s="53">
        <f t="shared" si="954"/>
        <v>0</v>
      </c>
      <c r="AP221" s="53">
        <f t="shared" si="954"/>
        <v>0</v>
      </c>
      <c r="AQ221" s="54">
        <f t="shared" si="954"/>
        <v>0</v>
      </c>
      <c r="AR221" s="183"/>
      <c r="AS221" s="108"/>
      <c r="AT221" s="108"/>
      <c r="AU221" s="108"/>
      <c r="AV221" s="108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201"/>
      <c r="BQ221" s="201"/>
      <c r="BR221" s="201"/>
      <c r="BS221" s="201"/>
      <c r="BT221" s="201"/>
      <c r="BU221" s="201"/>
      <c r="BV221" s="201"/>
      <c r="BW221" s="201"/>
      <c r="BX221" s="201"/>
      <c r="BY221" s="201"/>
      <c r="BZ221" s="201"/>
      <c r="CA221" s="201"/>
      <c r="CB221" s="201"/>
      <c r="CC221" s="201"/>
      <c r="CD221" s="201"/>
      <c r="CE221" s="201"/>
      <c r="CF221" s="201"/>
      <c r="CG221" s="201"/>
      <c r="CH221" s="201"/>
      <c r="CI221" s="201"/>
      <c r="CJ221" s="201"/>
      <c r="CK221" s="201"/>
      <c r="CL221" s="201"/>
      <c r="CM221" s="201"/>
      <c r="CN221" s="201"/>
      <c r="CO221" s="201"/>
      <c r="CP221" s="201"/>
      <c r="CQ221" s="201"/>
      <c r="CR221" s="201"/>
      <c r="CS221" s="201"/>
      <c r="CT221" s="201"/>
      <c r="CU221" s="201"/>
      <c r="CV221" s="201"/>
      <c r="CW221" s="201"/>
      <c r="CX221" s="201"/>
      <c r="CY221" s="201"/>
      <c r="CZ221" s="201"/>
      <c r="DA221" s="201"/>
      <c r="DB221" s="201"/>
      <c r="DC221" s="201"/>
      <c r="DD221" s="201"/>
      <c r="DE221" s="201"/>
      <c r="DF221" s="201"/>
      <c r="DG221" s="201"/>
      <c r="DH221" s="201"/>
      <c r="DI221" s="201"/>
      <c r="DJ221" s="201"/>
      <c r="DK221" s="201"/>
      <c r="DL221" s="201"/>
      <c r="DM221" s="201"/>
      <c r="DN221" s="201"/>
      <c r="DO221" s="201"/>
      <c r="DP221" s="201"/>
      <c r="DQ221" s="201"/>
      <c r="DR221" s="201"/>
      <c r="DS221" s="201"/>
      <c r="DT221" s="201"/>
      <c r="DU221" s="201"/>
      <c r="DV221" s="201"/>
      <c r="DW221" s="201"/>
      <c r="DX221" s="201"/>
      <c r="DY221" s="201"/>
      <c r="DZ221" s="201"/>
      <c r="EA221" s="201"/>
      <c r="EB221" s="201"/>
      <c r="EC221" s="201"/>
      <c r="ED221" s="201"/>
      <c r="EE221" s="201"/>
      <c r="EF221" s="201"/>
    </row>
    <row r="222" spans="1:136" s="24" customFormat="1" ht="15.75" hidden="1" customHeight="1" x14ac:dyDescent="0.25">
      <c r="A222" s="603">
        <v>321</v>
      </c>
      <c r="B222" s="603"/>
      <c r="C222" s="603"/>
      <c r="D222" s="604" t="s">
        <v>5</v>
      </c>
      <c r="E222" s="604"/>
      <c r="F222" s="604"/>
      <c r="G222" s="605"/>
      <c r="H222" s="22">
        <f t="shared" si="937"/>
        <v>0</v>
      </c>
      <c r="I222" s="55"/>
      <c r="J222" s="289"/>
      <c r="K222" s="56"/>
      <c r="L222" s="56"/>
      <c r="M222" s="56"/>
      <c r="N222" s="56"/>
      <c r="O222" s="308"/>
      <c r="P222" s="213"/>
      <c r="Q222" s="213"/>
      <c r="R222" s="213"/>
      <c r="S222" s="213"/>
      <c r="T222" s="23">
        <f t="shared" si="940"/>
        <v>0</v>
      </c>
      <c r="U222" s="55"/>
      <c r="V222" s="289"/>
      <c r="W222" s="56"/>
      <c r="X222" s="56"/>
      <c r="Y222" s="56"/>
      <c r="Z222" s="56"/>
      <c r="AA222" s="56"/>
      <c r="AB222" s="56"/>
      <c r="AC222" s="56"/>
      <c r="AD222" s="56"/>
      <c r="AE222" s="57"/>
      <c r="AF222" s="479">
        <f t="shared" si="941"/>
        <v>0</v>
      </c>
      <c r="AG222" s="55"/>
      <c r="AH222" s="289"/>
      <c r="AI222" s="56"/>
      <c r="AJ222" s="56"/>
      <c r="AK222" s="56"/>
      <c r="AL222" s="56"/>
      <c r="AM222" s="56"/>
      <c r="AN222" s="56"/>
      <c r="AO222" s="56"/>
      <c r="AP222" s="56"/>
      <c r="AQ222" s="57"/>
      <c r="AR222" s="183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</row>
    <row r="223" spans="1:136" s="24" customFormat="1" ht="15.75" hidden="1" customHeight="1" x14ac:dyDescent="0.25">
      <c r="A223" s="603">
        <v>322</v>
      </c>
      <c r="B223" s="603"/>
      <c r="C223" s="603"/>
      <c r="D223" s="604" t="s">
        <v>6</v>
      </c>
      <c r="E223" s="604"/>
      <c r="F223" s="604"/>
      <c r="G223" s="605"/>
      <c r="H223" s="22">
        <f t="shared" si="937"/>
        <v>0</v>
      </c>
      <c r="I223" s="55"/>
      <c r="J223" s="289"/>
      <c r="K223" s="56"/>
      <c r="L223" s="56"/>
      <c r="M223" s="56"/>
      <c r="N223" s="56"/>
      <c r="O223" s="308"/>
      <c r="P223" s="213"/>
      <c r="Q223" s="213"/>
      <c r="R223" s="213"/>
      <c r="S223" s="213"/>
      <c r="T223" s="23">
        <f t="shared" si="940"/>
        <v>0</v>
      </c>
      <c r="U223" s="55"/>
      <c r="V223" s="289"/>
      <c r="W223" s="56"/>
      <c r="X223" s="56"/>
      <c r="Y223" s="56"/>
      <c r="Z223" s="56"/>
      <c r="AA223" s="56"/>
      <c r="AB223" s="56"/>
      <c r="AC223" s="56"/>
      <c r="AD223" s="56"/>
      <c r="AE223" s="57"/>
      <c r="AF223" s="479">
        <f t="shared" si="941"/>
        <v>0</v>
      </c>
      <c r="AG223" s="55"/>
      <c r="AH223" s="289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3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</row>
    <row r="224" spans="1:136" s="24" customFormat="1" ht="15.75" hidden="1" customHeight="1" x14ac:dyDescent="0.25">
      <c r="A224" s="603">
        <v>323</v>
      </c>
      <c r="B224" s="603"/>
      <c r="C224" s="603"/>
      <c r="D224" s="604" t="s">
        <v>7</v>
      </c>
      <c r="E224" s="604"/>
      <c r="F224" s="604"/>
      <c r="G224" s="605"/>
      <c r="H224" s="22">
        <f t="shared" si="937"/>
        <v>0</v>
      </c>
      <c r="I224" s="55"/>
      <c r="J224" s="289"/>
      <c r="K224" s="56"/>
      <c r="L224" s="56"/>
      <c r="M224" s="56"/>
      <c r="N224" s="56"/>
      <c r="O224" s="308"/>
      <c r="P224" s="213"/>
      <c r="Q224" s="213"/>
      <c r="R224" s="213"/>
      <c r="S224" s="213"/>
      <c r="T224" s="23">
        <f t="shared" si="940"/>
        <v>0</v>
      </c>
      <c r="U224" s="55"/>
      <c r="V224" s="289"/>
      <c r="W224" s="56"/>
      <c r="X224" s="56"/>
      <c r="Y224" s="56"/>
      <c r="Z224" s="56"/>
      <c r="AA224" s="56"/>
      <c r="AB224" s="56"/>
      <c r="AC224" s="56"/>
      <c r="AD224" s="56"/>
      <c r="AE224" s="57"/>
      <c r="AF224" s="479">
        <f t="shared" si="941"/>
        <v>0</v>
      </c>
      <c r="AG224" s="55"/>
      <c r="AH224" s="289"/>
      <c r="AI224" s="56"/>
      <c r="AJ224" s="56"/>
      <c r="AK224" s="56"/>
      <c r="AL224" s="56"/>
      <c r="AM224" s="56"/>
      <c r="AN224" s="56"/>
      <c r="AO224" s="56"/>
      <c r="AP224" s="56"/>
      <c r="AQ224" s="57"/>
      <c r="AR224" s="183"/>
      <c r="AS224" s="124"/>
      <c r="AT224" s="124"/>
      <c r="AU224" s="124"/>
      <c r="AV224" s="124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</row>
    <row r="225" spans="1:136" s="24" customFormat="1" ht="15.75" hidden="1" customHeight="1" x14ac:dyDescent="0.25">
      <c r="A225" s="603">
        <v>329</v>
      </c>
      <c r="B225" s="603"/>
      <c r="C225" s="603"/>
      <c r="D225" s="604" t="s">
        <v>8</v>
      </c>
      <c r="E225" s="604"/>
      <c r="F225" s="604"/>
      <c r="G225" s="605"/>
      <c r="H225" s="22">
        <f t="shared" si="937"/>
        <v>0</v>
      </c>
      <c r="I225" s="55"/>
      <c r="J225" s="289"/>
      <c r="K225" s="56"/>
      <c r="L225" s="56"/>
      <c r="M225" s="56"/>
      <c r="N225" s="56"/>
      <c r="O225" s="308"/>
      <c r="P225" s="213"/>
      <c r="Q225" s="213"/>
      <c r="R225" s="213"/>
      <c r="S225" s="213"/>
      <c r="T225" s="23">
        <f t="shared" si="940"/>
        <v>0</v>
      </c>
      <c r="U225" s="55"/>
      <c r="V225" s="289"/>
      <c r="W225" s="56"/>
      <c r="X225" s="56"/>
      <c r="Y225" s="56"/>
      <c r="Z225" s="56"/>
      <c r="AA225" s="56"/>
      <c r="AB225" s="56"/>
      <c r="AC225" s="56"/>
      <c r="AD225" s="56"/>
      <c r="AE225" s="57"/>
      <c r="AF225" s="479">
        <f t="shared" si="941"/>
        <v>0</v>
      </c>
      <c r="AG225" s="55"/>
      <c r="AH225" s="289"/>
      <c r="AI225" s="56"/>
      <c r="AJ225" s="56"/>
      <c r="AK225" s="56"/>
      <c r="AL225" s="56"/>
      <c r="AM225" s="56"/>
      <c r="AN225" s="56"/>
      <c r="AO225" s="56"/>
      <c r="AP225" s="56"/>
      <c r="AQ225" s="57"/>
      <c r="AR225" s="183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</row>
    <row r="226" spans="1:136" s="21" customFormat="1" ht="15.75" hidden="1" customHeight="1" x14ac:dyDescent="0.25">
      <c r="A226" s="642">
        <v>34</v>
      </c>
      <c r="B226" s="642"/>
      <c r="C226" s="35"/>
      <c r="D226" s="640" t="s">
        <v>9</v>
      </c>
      <c r="E226" s="640"/>
      <c r="F226" s="640"/>
      <c r="G226" s="619"/>
      <c r="H226" s="19">
        <f t="shared" si="937"/>
        <v>0</v>
      </c>
      <c r="I226" s="52">
        <f>I227</f>
        <v>0</v>
      </c>
      <c r="J226" s="288">
        <f>J227</f>
        <v>0</v>
      </c>
      <c r="K226" s="53">
        <f t="shared" ref="K226:AQ226" si="956">K227</f>
        <v>0</v>
      </c>
      <c r="L226" s="53">
        <f t="shared" si="956"/>
        <v>0</v>
      </c>
      <c r="M226" s="53">
        <f t="shared" si="956"/>
        <v>0</v>
      </c>
      <c r="N226" s="53">
        <f t="shared" si="956"/>
        <v>0</v>
      </c>
      <c r="O226" s="307">
        <f t="shared" si="956"/>
        <v>0</v>
      </c>
      <c r="P226" s="213"/>
      <c r="Q226" s="213"/>
      <c r="R226" s="213"/>
      <c r="S226" s="213"/>
      <c r="T226" s="19">
        <f t="shared" si="940"/>
        <v>0</v>
      </c>
      <c r="U226" s="52"/>
      <c r="V226" s="288"/>
      <c r="W226" s="53"/>
      <c r="X226" s="53"/>
      <c r="Y226" s="53"/>
      <c r="Z226" s="53"/>
      <c r="AA226" s="53"/>
      <c r="AB226" s="53"/>
      <c r="AC226" s="53"/>
      <c r="AD226" s="53"/>
      <c r="AE226" s="54"/>
      <c r="AF226" s="478">
        <f t="shared" si="941"/>
        <v>0</v>
      </c>
      <c r="AG226" s="52"/>
      <c r="AH226" s="288"/>
      <c r="AI226" s="53">
        <f t="shared" si="956"/>
        <v>0</v>
      </c>
      <c r="AJ226" s="53">
        <f t="shared" si="956"/>
        <v>0</v>
      </c>
      <c r="AK226" s="53">
        <f t="shared" si="956"/>
        <v>0</v>
      </c>
      <c r="AL226" s="53">
        <f t="shared" si="956"/>
        <v>0</v>
      </c>
      <c r="AM226" s="53">
        <f t="shared" si="956"/>
        <v>0</v>
      </c>
      <c r="AN226" s="53">
        <f t="shared" si="956"/>
        <v>0</v>
      </c>
      <c r="AO226" s="53">
        <f t="shared" si="956"/>
        <v>0</v>
      </c>
      <c r="AP226" s="53">
        <f t="shared" si="956"/>
        <v>0</v>
      </c>
      <c r="AQ226" s="54">
        <f t="shared" si="956"/>
        <v>0</v>
      </c>
      <c r="AR226" s="183"/>
      <c r="AS226" s="196"/>
      <c r="AT226" s="196"/>
      <c r="AU226" s="438"/>
      <c r="AV226" s="438"/>
      <c r="AW226" s="124"/>
      <c r="AX226" s="124"/>
      <c r="AY226" s="124"/>
      <c r="AZ226" s="124"/>
      <c r="BA226" s="124"/>
      <c r="BB226" s="124"/>
      <c r="BC226" s="124"/>
      <c r="BD226" s="124"/>
      <c r="BE226" s="124"/>
      <c r="BF226" s="124"/>
      <c r="BG226" s="124"/>
      <c r="BH226" s="124"/>
      <c r="BI226" s="124"/>
      <c r="BJ226" s="124"/>
      <c r="BK226" s="124"/>
      <c r="BL226" s="124"/>
      <c r="BM226" s="124"/>
      <c r="BN226" s="124"/>
      <c r="BO226" s="124"/>
      <c r="BP226" s="201"/>
      <c r="BQ226" s="201"/>
      <c r="BR226" s="201"/>
      <c r="BS226" s="201"/>
      <c r="BT226" s="201"/>
      <c r="BU226" s="201"/>
      <c r="BV226" s="201"/>
      <c r="BW226" s="201"/>
      <c r="BX226" s="201"/>
      <c r="BY226" s="201"/>
      <c r="BZ226" s="201"/>
      <c r="CA226" s="201"/>
      <c r="CB226" s="201"/>
      <c r="CC226" s="201"/>
      <c r="CD226" s="201"/>
      <c r="CE226" s="201"/>
      <c r="CF226" s="201"/>
      <c r="CG226" s="201"/>
      <c r="CH226" s="201"/>
      <c r="CI226" s="201"/>
      <c r="CJ226" s="201"/>
      <c r="CK226" s="201"/>
      <c r="CL226" s="201"/>
      <c r="CM226" s="201"/>
      <c r="CN226" s="201"/>
      <c r="CO226" s="201"/>
      <c r="CP226" s="201"/>
      <c r="CQ226" s="201"/>
      <c r="CR226" s="201"/>
      <c r="CS226" s="201"/>
      <c r="CT226" s="201"/>
      <c r="CU226" s="201"/>
      <c r="CV226" s="201"/>
      <c r="CW226" s="201"/>
      <c r="CX226" s="201"/>
      <c r="CY226" s="201"/>
      <c r="CZ226" s="201"/>
      <c r="DA226" s="201"/>
      <c r="DB226" s="201"/>
      <c r="DC226" s="201"/>
      <c r="DD226" s="201"/>
      <c r="DE226" s="201"/>
      <c r="DF226" s="201"/>
      <c r="DG226" s="201"/>
      <c r="DH226" s="201"/>
      <c r="DI226" s="201"/>
      <c r="DJ226" s="201"/>
      <c r="DK226" s="201"/>
      <c r="DL226" s="201"/>
      <c r="DM226" s="201"/>
      <c r="DN226" s="201"/>
      <c r="DO226" s="201"/>
      <c r="DP226" s="201"/>
      <c r="DQ226" s="201"/>
      <c r="DR226" s="201"/>
      <c r="DS226" s="201"/>
      <c r="DT226" s="201"/>
      <c r="DU226" s="201"/>
      <c r="DV226" s="201"/>
      <c r="DW226" s="201"/>
      <c r="DX226" s="201"/>
      <c r="DY226" s="201"/>
      <c r="DZ226" s="201"/>
      <c r="EA226" s="201"/>
      <c r="EB226" s="201"/>
      <c r="EC226" s="201"/>
      <c r="ED226" s="201"/>
      <c r="EE226" s="201"/>
      <c r="EF226" s="201"/>
    </row>
    <row r="227" spans="1:136" s="24" customFormat="1" ht="15.75" hidden="1" customHeight="1" x14ac:dyDescent="0.25">
      <c r="A227" s="603">
        <v>343</v>
      </c>
      <c r="B227" s="603"/>
      <c r="C227" s="603"/>
      <c r="D227" s="604" t="s">
        <v>10</v>
      </c>
      <c r="E227" s="604"/>
      <c r="F227" s="604"/>
      <c r="G227" s="605"/>
      <c r="H227" s="22">
        <f t="shared" si="937"/>
        <v>0</v>
      </c>
      <c r="I227" s="55"/>
      <c r="J227" s="289"/>
      <c r="K227" s="56"/>
      <c r="L227" s="56"/>
      <c r="M227" s="56"/>
      <c r="N227" s="56"/>
      <c r="O227" s="308"/>
      <c r="P227" s="213"/>
      <c r="Q227" s="213"/>
      <c r="R227" s="213"/>
      <c r="S227" s="213"/>
      <c r="T227" s="23">
        <f t="shared" si="940"/>
        <v>0</v>
      </c>
      <c r="U227" s="55"/>
      <c r="V227" s="289"/>
      <c r="W227" s="56"/>
      <c r="X227" s="56"/>
      <c r="Y227" s="56"/>
      <c r="Z227" s="56"/>
      <c r="AA227" s="56"/>
      <c r="AB227" s="56"/>
      <c r="AC227" s="56"/>
      <c r="AD227" s="56"/>
      <c r="AE227" s="57"/>
      <c r="AF227" s="479">
        <f t="shared" si="941"/>
        <v>0</v>
      </c>
      <c r="AG227" s="55"/>
      <c r="AH227" s="289"/>
      <c r="AI227" s="56"/>
      <c r="AJ227" s="56"/>
      <c r="AK227" s="56"/>
      <c r="AL227" s="56"/>
      <c r="AM227" s="56"/>
      <c r="AN227" s="56"/>
      <c r="AO227" s="56"/>
      <c r="AP227" s="56"/>
      <c r="AQ227" s="57"/>
      <c r="AR227" s="183"/>
      <c r="AS227" s="124"/>
      <c r="AT227" s="124"/>
      <c r="AU227" s="124"/>
      <c r="AV227" s="124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</row>
    <row r="228" spans="1:136" s="18" customFormat="1" ht="15.75" hidden="1" customHeight="1" x14ac:dyDescent="0.25">
      <c r="A228" s="44">
        <v>4</v>
      </c>
      <c r="B228" s="38"/>
      <c r="C228" s="38"/>
      <c r="D228" s="618" t="s">
        <v>17</v>
      </c>
      <c r="E228" s="618"/>
      <c r="F228" s="618"/>
      <c r="G228" s="619"/>
      <c r="H228" s="19">
        <f t="shared" si="937"/>
        <v>0</v>
      </c>
      <c r="I228" s="52">
        <f>I229</f>
        <v>0</v>
      </c>
      <c r="J228" s="288">
        <f>J229</f>
        <v>0</v>
      </c>
      <c r="K228" s="53">
        <f t="shared" ref="K228:AQ228" si="957">K229</f>
        <v>0</v>
      </c>
      <c r="L228" s="53">
        <f t="shared" si="957"/>
        <v>0</v>
      </c>
      <c r="M228" s="53">
        <f t="shared" si="957"/>
        <v>0</v>
      </c>
      <c r="N228" s="53">
        <f t="shared" si="957"/>
        <v>0</v>
      </c>
      <c r="O228" s="307">
        <f t="shared" si="957"/>
        <v>0</v>
      </c>
      <c r="P228" s="213"/>
      <c r="Q228" s="213"/>
      <c r="R228" s="213"/>
      <c r="S228" s="213"/>
      <c r="T228" s="19">
        <f t="shared" si="940"/>
        <v>0</v>
      </c>
      <c r="U228" s="52"/>
      <c r="V228" s="288"/>
      <c r="W228" s="53"/>
      <c r="X228" s="53"/>
      <c r="Y228" s="53"/>
      <c r="Z228" s="53"/>
      <c r="AA228" s="53"/>
      <c r="AB228" s="53"/>
      <c r="AC228" s="53"/>
      <c r="AD228" s="53"/>
      <c r="AE228" s="54"/>
      <c r="AF228" s="478">
        <f t="shared" si="941"/>
        <v>0</v>
      </c>
      <c r="AG228" s="52"/>
      <c r="AH228" s="288"/>
      <c r="AI228" s="53">
        <f t="shared" si="957"/>
        <v>0</v>
      </c>
      <c r="AJ228" s="53">
        <f t="shared" si="957"/>
        <v>0</v>
      </c>
      <c r="AK228" s="53">
        <f t="shared" si="957"/>
        <v>0</v>
      </c>
      <c r="AL228" s="53">
        <f t="shared" si="957"/>
        <v>0</v>
      </c>
      <c r="AM228" s="53">
        <f t="shared" si="957"/>
        <v>0</v>
      </c>
      <c r="AN228" s="53">
        <f t="shared" si="957"/>
        <v>0</v>
      </c>
      <c r="AO228" s="53">
        <f t="shared" si="957"/>
        <v>0</v>
      </c>
      <c r="AP228" s="53">
        <f>AP229</f>
        <v>0</v>
      </c>
      <c r="AQ228" s="54">
        <f t="shared" si="957"/>
        <v>0</v>
      </c>
      <c r="AR228" s="183"/>
      <c r="AS228" s="108"/>
      <c r="AT228" s="108"/>
      <c r="AU228" s="108"/>
      <c r="AV228" s="108"/>
      <c r="AW228" s="193"/>
      <c r="AX228" s="193"/>
      <c r="AY228" s="193"/>
      <c r="AZ228" s="193"/>
      <c r="BA228" s="193"/>
      <c r="BB228" s="193"/>
      <c r="BC228" s="193"/>
      <c r="BD228" s="193"/>
      <c r="BE228" s="193"/>
      <c r="BF228" s="193"/>
      <c r="BG228" s="193"/>
      <c r="BH228" s="193"/>
      <c r="BI228" s="193"/>
      <c r="BJ228" s="193"/>
      <c r="BK228" s="193"/>
      <c r="BL228" s="193"/>
      <c r="BM228" s="193"/>
      <c r="BN228" s="193"/>
      <c r="BO228" s="193"/>
      <c r="BP228" s="200"/>
      <c r="BQ228" s="200"/>
      <c r="BR228" s="200"/>
      <c r="BS228" s="200"/>
      <c r="BT228" s="200"/>
      <c r="BU228" s="200"/>
      <c r="BV228" s="200"/>
      <c r="BW228" s="200"/>
      <c r="BX228" s="200"/>
      <c r="BY228" s="200"/>
      <c r="BZ228" s="200"/>
      <c r="CA228" s="200"/>
      <c r="CB228" s="200"/>
      <c r="CC228" s="200"/>
      <c r="CD228" s="200"/>
      <c r="CE228" s="200"/>
      <c r="CF228" s="200"/>
      <c r="CG228" s="200"/>
      <c r="CH228" s="200"/>
      <c r="CI228" s="200"/>
      <c r="CJ228" s="200"/>
      <c r="CK228" s="200"/>
      <c r="CL228" s="200"/>
      <c r="CM228" s="200"/>
      <c r="CN228" s="200"/>
      <c r="CO228" s="200"/>
      <c r="CP228" s="200"/>
      <c r="CQ228" s="200"/>
      <c r="CR228" s="200"/>
      <c r="CS228" s="200"/>
      <c r="CT228" s="200"/>
      <c r="CU228" s="200"/>
      <c r="CV228" s="200"/>
      <c r="CW228" s="200"/>
      <c r="CX228" s="200"/>
      <c r="CY228" s="200"/>
      <c r="CZ228" s="200"/>
      <c r="DA228" s="200"/>
      <c r="DB228" s="200"/>
      <c r="DC228" s="200"/>
      <c r="DD228" s="200"/>
      <c r="DE228" s="200"/>
      <c r="DF228" s="200"/>
      <c r="DG228" s="200"/>
      <c r="DH228" s="200"/>
      <c r="DI228" s="200"/>
      <c r="DJ228" s="200"/>
      <c r="DK228" s="200"/>
      <c r="DL228" s="200"/>
      <c r="DM228" s="200"/>
      <c r="DN228" s="200"/>
      <c r="DO228" s="200"/>
      <c r="DP228" s="200"/>
      <c r="DQ228" s="200"/>
      <c r="DR228" s="200"/>
      <c r="DS228" s="200"/>
      <c r="DT228" s="200"/>
      <c r="DU228" s="200"/>
      <c r="DV228" s="200"/>
      <c r="DW228" s="200"/>
      <c r="DX228" s="200"/>
      <c r="DY228" s="200"/>
      <c r="DZ228" s="200"/>
      <c r="EA228" s="200"/>
      <c r="EB228" s="200"/>
      <c r="EC228" s="200"/>
      <c r="ED228" s="200"/>
      <c r="EE228" s="200"/>
      <c r="EF228" s="200"/>
    </row>
    <row r="229" spans="1:136" s="21" customFormat="1" ht="24.75" hidden="1" customHeight="1" x14ac:dyDescent="0.25">
      <c r="A229" s="642">
        <v>42</v>
      </c>
      <c r="B229" s="642"/>
      <c r="C229" s="44"/>
      <c r="D229" s="640" t="s">
        <v>45</v>
      </c>
      <c r="E229" s="640"/>
      <c r="F229" s="640"/>
      <c r="G229" s="619"/>
      <c r="H229" s="19">
        <f t="shared" si="937"/>
        <v>0</v>
      </c>
      <c r="I229" s="52">
        <f>SUM(I230:I231)</f>
        <v>0</v>
      </c>
      <c r="J229" s="288">
        <f>SUM(J230:J231)</f>
        <v>0</v>
      </c>
      <c r="K229" s="53">
        <f t="shared" ref="K229:N229" si="958">SUM(K230:K231)</f>
        <v>0</v>
      </c>
      <c r="L229" s="53">
        <f t="shared" si="958"/>
        <v>0</v>
      </c>
      <c r="M229" s="53">
        <f t="shared" si="958"/>
        <v>0</v>
      </c>
      <c r="N229" s="53">
        <f t="shared" si="958"/>
        <v>0</v>
      </c>
      <c r="O229" s="307">
        <f t="shared" ref="O229" si="959">SUM(O230:O231)</f>
        <v>0</v>
      </c>
      <c r="P229" s="213"/>
      <c r="Q229" s="213"/>
      <c r="R229" s="213"/>
      <c r="S229" s="213"/>
      <c r="T229" s="19">
        <f t="shared" si="940"/>
        <v>0</v>
      </c>
      <c r="U229" s="52"/>
      <c r="V229" s="288"/>
      <c r="W229" s="53"/>
      <c r="X229" s="53"/>
      <c r="Y229" s="53"/>
      <c r="Z229" s="53"/>
      <c r="AA229" s="53"/>
      <c r="AB229" s="53"/>
      <c r="AC229" s="53"/>
      <c r="AD229" s="53"/>
      <c r="AE229" s="54"/>
      <c r="AF229" s="478">
        <f t="shared" si="941"/>
        <v>0</v>
      </c>
      <c r="AG229" s="52"/>
      <c r="AH229" s="288"/>
      <c r="AI229" s="53">
        <f t="shared" ref="AI229:AQ229" si="960">SUM(AI230:AI231)</f>
        <v>0</v>
      </c>
      <c r="AJ229" s="53">
        <f t="shared" si="960"/>
        <v>0</v>
      </c>
      <c r="AK229" s="53">
        <f t="shared" si="960"/>
        <v>0</v>
      </c>
      <c r="AL229" s="53">
        <f t="shared" si="960"/>
        <v>0</v>
      </c>
      <c r="AM229" s="53">
        <f t="shared" ref="AM229" si="961">SUM(AM230:AM231)</f>
        <v>0</v>
      </c>
      <c r="AN229" s="53">
        <f t="shared" si="960"/>
        <v>0</v>
      </c>
      <c r="AO229" s="53">
        <f t="shared" si="960"/>
        <v>0</v>
      </c>
      <c r="AP229" s="53">
        <f t="shared" si="960"/>
        <v>0</v>
      </c>
      <c r="AQ229" s="54">
        <f t="shared" si="960"/>
        <v>0</v>
      </c>
      <c r="AR229" s="183"/>
      <c r="AS229" s="108"/>
      <c r="AT229" s="108"/>
      <c r="AU229" s="108"/>
      <c r="AV229" s="108"/>
      <c r="AW229" s="124"/>
      <c r="AX229" s="124"/>
      <c r="AY229" s="124"/>
      <c r="AZ229" s="124"/>
      <c r="BA229" s="124"/>
      <c r="BB229" s="124"/>
      <c r="BC229" s="124"/>
      <c r="BD229" s="124"/>
      <c r="BE229" s="124"/>
      <c r="BF229" s="124"/>
      <c r="BG229" s="124"/>
      <c r="BH229" s="124"/>
      <c r="BI229" s="124"/>
      <c r="BJ229" s="124"/>
      <c r="BK229" s="124"/>
      <c r="BL229" s="124"/>
      <c r="BM229" s="124"/>
      <c r="BN229" s="124"/>
      <c r="BO229" s="124"/>
      <c r="BP229" s="201"/>
      <c r="BQ229" s="201"/>
      <c r="BR229" s="201"/>
      <c r="BS229" s="201"/>
      <c r="BT229" s="201"/>
      <c r="BU229" s="201"/>
      <c r="BV229" s="201"/>
      <c r="BW229" s="201"/>
      <c r="BX229" s="201"/>
      <c r="BY229" s="201"/>
      <c r="BZ229" s="201"/>
      <c r="CA229" s="201"/>
      <c r="CB229" s="201"/>
      <c r="CC229" s="201"/>
      <c r="CD229" s="201"/>
      <c r="CE229" s="201"/>
      <c r="CF229" s="201"/>
      <c r="CG229" s="201"/>
      <c r="CH229" s="201"/>
      <c r="CI229" s="201"/>
      <c r="CJ229" s="201"/>
      <c r="CK229" s="201"/>
      <c r="CL229" s="201"/>
      <c r="CM229" s="201"/>
      <c r="CN229" s="201"/>
      <c r="CO229" s="201"/>
      <c r="CP229" s="201"/>
      <c r="CQ229" s="201"/>
      <c r="CR229" s="201"/>
      <c r="CS229" s="201"/>
      <c r="CT229" s="201"/>
      <c r="CU229" s="201"/>
      <c r="CV229" s="201"/>
      <c r="CW229" s="201"/>
      <c r="CX229" s="201"/>
      <c r="CY229" s="201"/>
      <c r="CZ229" s="201"/>
      <c r="DA229" s="201"/>
      <c r="DB229" s="201"/>
      <c r="DC229" s="201"/>
      <c r="DD229" s="201"/>
      <c r="DE229" s="201"/>
      <c r="DF229" s="201"/>
      <c r="DG229" s="201"/>
      <c r="DH229" s="201"/>
      <c r="DI229" s="201"/>
      <c r="DJ229" s="201"/>
      <c r="DK229" s="201"/>
      <c r="DL229" s="201"/>
      <c r="DM229" s="201"/>
      <c r="DN229" s="201"/>
      <c r="DO229" s="201"/>
      <c r="DP229" s="201"/>
      <c r="DQ229" s="201"/>
      <c r="DR229" s="201"/>
      <c r="DS229" s="201"/>
      <c r="DT229" s="201"/>
      <c r="DU229" s="201"/>
      <c r="DV229" s="201"/>
      <c r="DW229" s="201"/>
      <c r="DX229" s="201"/>
      <c r="DY229" s="201"/>
      <c r="DZ229" s="201"/>
      <c r="EA229" s="201"/>
      <c r="EB229" s="201"/>
      <c r="EC229" s="201"/>
      <c r="ED229" s="201"/>
      <c r="EE229" s="201"/>
      <c r="EF229" s="201"/>
    </row>
    <row r="230" spans="1:136" s="24" customFormat="1" ht="15.75" hidden="1" customHeight="1" x14ac:dyDescent="0.25">
      <c r="A230" s="603">
        <v>422</v>
      </c>
      <c r="B230" s="603"/>
      <c r="C230" s="603"/>
      <c r="D230" s="604" t="s">
        <v>11</v>
      </c>
      <c r="E230" s="604"/>
      <c r="F230" s="604"/>
      <c r="G230" s="604"/>
      <c r="H230" s="22">
        <f t="shared" si="937"/>
        <v>0</v>
      </c>
      <c r="I230" s="55"/>
      <c r="J230" s="289"/>
      <c r="K230" s="56"/>
      <c r="L230" s="56"/>
      <c r="M230" s="56"/>
      <c r="N230" s="56"/>
      <c r="O230" s="308"/>
      <c r="P230" s="213"/>
      <c r="Q230" s="213"/>
      <c r="R230" s="213"/>
      <c r="S230" s="213"/>
      <c r="T230" s="23">
        <f t="shared" si="940"/>
        <v>0</v>
      </c>
      <c r="U230" s="55"/>
      <c r="V230" s="289"/>
      <c r="W230" s="56"/>
      <c r="X230" s="56"/>
      <c r="Y230" s="56"/>
      <c r="Z230" s="56"/>
      <c r="AA230" s="56"/>
      <c r="AB230" s="56"/>
      <c r="AC230" s="56"/>
      <c r="AD230" s="56"/>
      <c r="AE230" s="57"/>
      <c r="AF230" s="479">
        <f t="shared" si="941"/>
        <v>0</v>
      </c>
      <c r="AG230" s="55"/>
      <c r="AH230" s="289"/>
      <c r="AI230" s="56"/>
      <c r="AJ230" s="56"/>
      <c r="AK230" s="56"/>
      <c r="AL230" s="56"/>
      <c r="AM230" s="56"/>
      <c r="AN230" s="56"/>
      <c r="AO230" s="56"/>
      <c r="AP230" s="56"/>
      <c r="AQ230" s="57"/>
      <c r="AR230" s="183"/>
      <c r="AS230" s="107"/>
      <c r="AT230" s="107"/>
      <c r="AU230" s="107"/>
      <c r="AV230" s="107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97"/>
      <c r="BQ230" s="197"/>
      <c r="BR230" s="197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</row>
    <row r="231" spans="1:136" s="24" customFormat="1" ht="29.25" hidden="1" customHeight="1" x14ac:dyDescent="0.25">
      <c r="A231" s="603">
        <v>424</v>
      </c>
      <c r="B231" s="603"/>
      <c r="C231" s="603"/>
      <c r="D231" s="604" t="s">
        <v>46</v>
      </c>
      <c r="E231" s="604"/>
      <c r="F231" s="604"/>
      <c r="G231" s="604"/>
      <c r="H231" s="22">
        <f t="shared" si="937"/>
        <v>0</v>
      </c>
      <c r="I231" s="55"/>
      <c r="J231" s="289"/>
      <c r="K231" s="56"/>
      <c r="L231" s="56"/>
      <c r="M231" s="56"/>
      <c r="N231" s="56"/>
      <c r="O231" s="308"/>
      <c r="P231" s="213"/>
      <c r="Q231" s="213"/>
      <c r="R231" s="213"/>
      <c r="S231" s="213"/>
      <c r="T231" s="23">
        <f t="shared" si="940"/>
        <v>0</v>
      </c>
      <c r="U231" s="55"/>
      <c r="V231" s="289"/>
      <c r="W231" s="56"/>
      <c r="X231" s="56"/>
      <c r="Y231" s="56"/>
      <c r="Z231" s="56"/>
      <c r="AA231" s="56"/>
      <c r="AB231" s="56"/>
      <c r="AC231" s="56"/>
      <c r="AD231" s="56"/>
      <c r="AE231" s="57"/>
      <c r="AF231" s="479">
        <f t="shared" si="941"/>
        <v>0</v>
      </c>
      <c r="AG231" s="55"/>
      <c r="AH231" s="289"/>
      <c r="AI231" s="56"/>
      <c r="AJ231" s="56"/>
      <c r="AK231" s="56"/>
      <c r="AL231" s="56"/>
      <c r="AM231" s="56"/>
      <c r="AN231" s="56"/>
      <c r="AO231" s="56"/>
      <c r="AP231" s="56"/>
      <c r="AQ231" s="57"/>
      <c r="AR231" s="183"/>
      <c r="AS231" s="107"/>
      <c r="AT231" s="107"/>
      <c r="AU231" s="107"/>
      <c r="AV231" s="107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45" customFormat="1" ht="15.75" hidden="1" customHeight="1" x14ac:dyDescent="0.25">
      <c r="I232" s="58"/>
      <c r="J232" s="58"/>
      <c r="K232" s="58"/>
      <c r="L232" s="58"/>
      <c r="M232" s="58"/>
      <c r="N232" s="58"/>
      <c r="O232" s="58"/>
      <c r="P232" s="213"/>
      <c r="Q232" s="213"/>
      <c r="R232" s="213"/>
      <c r="S232" s="213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203"/>
      <c r="AS232" s="108"/>
      <c r="AT232" s="108"/>
      <c r="AU232" s="108"/>
      <c r="AV232" s="108"/>
      <c r="AW232" s="202"/>
      <c r="AX232" s="202"/>
      <c r="AY232" s="202"/>
      <c r="AZ232" s="202"/>
      <c r="BA232" s="202"/>
      <c r="BB232" s="202"/>
      <c r="BC232" s="202"/>
      <c r="BD232" s="202"/>
      <c r="BE232" s="202"/>
      <c r="BF232" s="202"/>
      <c r="BG232" s="202"/>
      <c r="BH232" s="202"/>
      <c r="BI232" s="202"/>
      <c r="BJ232" s="202"/>
      <c r="BK232" s="202"/>
      <c r="BL232" s="202"/>
      <c r="BM232" s="202"/>
      <c r="BN232" s="202"/>
      <c r="BO232" s="202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8"/>
      <c r="CV232" s="58"/>
      <c r="CW232" s="58"/>
      <c r="CX232" s="58"/>
      <c r="CY232" s="58"/>
      <c r="CZ232" s="58"/>
      <c r="DA232" s="58"/>
      <c r="DB232" s="58"/>
      <c r="DC232" s="58"/>
      <c r="DD232" s="58"/>
      <c r="DE232" s="58"/>
      <c r="DF232" s="58"/>
      <c r="DG232" s="58"/>
      <c r="DH232" s="58"/>
      <c r="DI232" s="58"/>
      <c r="DJ232" s="58"/>
      <c r="DK232" s="58"/>
      <c r="DL232" s="58"/>
      <c r="DM232" s="58"/>
      <c r="DN232" s="58"/>
      <c r="DO232" s="58"/>
      <c r="DP232" s="58"/>
      <c r="DQ232" s="58"/>
      <c r="DR232" s="58"/>
      <c r="DS232" s="58"/>
      <c r="DT232" s="58"/>
      <c r="DU232" s="58"/>
      <c r="DV232" s="58"/>
      <c r="DW232" s="58"/>
      <c r="DX232" s="58"/>
      <c r="DY232" s="58"/>
      <c r="DZ232" s="58"/>
      <c r="EA232" s="58"/>
      <c r="EB232" s="58"/>
      <c r="EC232" s="58"/>
      <c r="ED232" s="58"/>
      <c r="EE232" s="58"/>
      <c r="EF232" s="58"/>
    </row>
    <row r="233" spans="1:136" s="45" customFormat="1" ht="15.75" hidden="1" customHeight="1" x14ac:dyDescent="0.25">
      <c r="I233" s="58"/>
      <c r="J233" s="58"/>
      <c r="K233" s="58"/>
      <c r="L233" s="58"/>
      <c r="M233" s="58"/>
      <c r="N233" s="58"/>
      <c r="O233" s="58"/>
      <c r="P233" s="213"/>
      <c r="Q233" s="213"/>
      <c r="R233" s="213"/>
      <c r="S233" s="213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203"/>
      <c r="AS233" s="108"/>
      <c r="AT233" s="108"/>
      <c r="AU233" s="108"/>
      <c r="AV233" s="108"/>
      <c r="AW233" s="202"/>
      <c r="AX233" s="202"/>
      <c r="AY233" s="202"/>
      <c r="AZ233" s="202"/>
      <c r="BA233" s="202"/>
      <c r="BB233" s="202"/>
      <c r="BC233" s="202"/>
      <c r="BD233" s="202"/>
      <c r="BE233" s="202"/>
      <c r="BF233" s="202"/>
      <c r="BG233" s="202"/>
      <c r="BH233" s="202"/>
      <c r="BI233" s="202"/>
      <c r="BJ233" s="202"/>
      <c r="BK233" s="202"/>
      <c r="BL233" s="202"/>
      <c r="BM233" s="202"/>
      <c r="BN233" s="202"/>
      <c r="BO233" s="202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  <c r="CG233" s="58"/>
      <c r="CH233" s="58"/>
      <c r="CI233" s="58"/>
      <c r="CJ233" s="58"/>
      <c r="CK233" s="58"/>
      <c r="CL233" s="58"/>
      <c r="CM233" s="58"/>
      <c r="CN233" s="58"/>
      <c r="CO233" s="58"/>
      <c r="CP233" s="58"/>
      <c r="CQ233" s="58"/>
      <c r="CR233" s="58"/>
      <c r="CS233" s="58"/>
      <c r="CT233" s="58"/>
      <c r="CU233" s="58"/>
      <c r="CV233" s="58"/>
      <c r="CW233" s="58"/>
      <c r="CX233" s="58"/>
      <c r="CY233" s="58"/>
      <c r="CZ233" s="58"/>
      <c r="DA233" s="58"/>
      <c r="DB233" s="58"/>
      <c r="DC233" s="58"/>
      <c r="DD233" s="58"/>
      <c r="DE233" s="58"/>
      <c r="DF233" s="58"/>
      <c r="DG233" s="58"/>
      <c r="DH233" s="58"/>
      <c r="DI233" s="58"/>
      <c r="DJ233" s="58"/>
      <c r="DK233" s="58"/>
      <c r="DL233" s="58"/>
      <c r="DM233" s="58"/>
      <c r="DN233" s="58"/>
      <c r="DO233" s="58"/>
      <c r="DP233" s="58"/>
      <c r="DQ233" s="58"/>
      <c r="DR233" s="58"/>
      <c r="DS233" s="58"/>
      <c r="DT233" s="58"/>
      <c r="DU233" s="58"/>
      <c r="DV233" s="58"/>
      <c r="DW233" s="58"/>
      <c r="DX233" s="58"/>
      <c r="DY233" s="58"/>
      <c r="DZ233" s="58"/>
      <c r="EA233" s="58"/>
      <c r="EB233" s="58"/>
      <c r="EC233" s="58"/>
      <c r="ED233" s="58"/>
      <c r="EE233" s="58"/>
      <c r="EF233" s="58"/>
    </row>
    <row r="234" spans="1:136" s="24" customFormat="1" ht="15.75" hidden="1" customHeight="1" x14ac:dyDescent="0.25">
      <c r="A234" s="36"/>
      <c r="B234" s="36"/>
      <c r="C234" s="36"/>
      <c r="D234" s="25"/>
      <c r="E234" s="25"/>
      <c r="F234" s="25"/>
      <c r="G234" s="25"/>
      <c r="H234" s="22"/>
      <c r="I234" s="55"/>
      <c r="J234" s="289"/>
      <c r="K234" s="56"/>
      <c r="L234" s="56"/>
      <c r="M234" s="56"/>
      <c r="N234" s="56"/>
      <c r="O234" s="308"/>
      <c r="P234" s="213"/>
      <c r="Q234" s="213"/>
      <c r="R234" s="213"/>
      <c r="S234" s="213"/>
      <c r="T234" s="23"/>
      <c r="U234" s="55"/>
      <c r="V234" s="289"/>
      <c r="W234" s="56"/>
      <c r="X234" s="56"/>
      <c r="Y234" s="56"/>
      <c r="Z234" s="56"/>
      <c r="AA234" s="56"/>
      <c r="AB234" s="56"/>
      <c r="AC234" s="56"/>
      <c r="AD234" s="56"/>
      <c r="AE234" s="57"/>
      <c r="AF234" s="479"/>
      <c r="AG234" s="55"/>
      <c r="AH234" s="289"/>
      <c r="AI234" s="56"/>
      <c r="AJ234" s="56"/>
      <c r="AK234" s="56"/>
      <c r="AL234" s="56"/>
      <c r="AM234" s="56"/>
      <c r="AN234" s="56"/>
      <c r="AO234" s="56"/>
      <c r="AP234" s="56"/>
      <c r="AQ234" s="57"/>
      <c r="AR234" s="183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97"/>
      <c r="BQ234" s="197"/>
      <c r="BR234" s="197"/>
      <c r="BS234" s="197"/>
      <c r="BT234" s="197"/>
      <c r="BU234" s="197"/>
      <c r="BV234" s="197"/>
      <c r="BW234" s="197"/>
      <c r="BX234" s="197"/>
      <c r="BY234" s="197"/>
      <c r="BZ234" s="197"/>
      <c r="CA234" s="197"/>
      <c r="CB234" s="197"/>
      <c r="CC234" s="197"/>
      <c r="CD234" s="197"/>
      <c r="CE234" s="197"/>
      <c r="CF234" s="197"/>
      <c r="CG234" s="197"/>
      <c r="CH234" s="197"/>
      <c r="CI234" s="197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  <c r="DB234" s="197"/>
      <c r="DC234" s="197"/>
      <c r="DD234" s="197"/>
      <c r="DE234" s="197"/>
      <c r="DF234" s="197"/>
      <c r="DG234" s="197"/>
      <c r="DH234" s="197"/>
      <c r="DI234" s="197"/>
      <c r="DJ234" s="197"/>
      <c r="DK234" s="197"/>
      <c r="DL234" s="197"/>
      <c r="DM234" s="197"/>
      <c r="DN234" s="197"/>
      <c r="DO234" s="197"/>
      <c r="DP234" s="197"/>
      <c r="DQ234" s="197"/>
      <c r="DR234" s="197"/>
      <c r="DS234" s="197"/>
      <c r="DT234" s="197"/>
      <c r="DU234" s="197"/>
      <c r="DV234" s="197"/>
      <c r="DW234" s="197"/>
      <c r="DX234" s="197"/>
      <c r="DY234" s="197"/>
      <c r="DZ234" s="197"/>
      <c r="EA234" s="197"/>
      <c r="EB234" s="197"/>
      <c r="EC234" s="197"/>
      <c r="ED234" s="197"/>
      <c r="EE234" s="197"/>
      <c r="EF234" s="197"/>
    </row>
    <row r="235" spans="1:136" s="24" customFormat="1" ht="29.25" hidden="1" customHeight="1" x14ac:dyDescent="0.25">
      <c r="A235" s="603"/>
      <c r="B235" s="603"/>
      <c r="C235" s="603"/>
      <c r="D235" s="604"/>
      <c r="E235" s="604"/>
      <c r="F235" s="604"/>
      <c r="G235" s="605"/>
      <c r="H235" s="22"/>
      <c r="I235" s="55"/>
      <c r="J235" s="289"/>
      <c r="K235" s="56"/>
      <c r="L235" s="56"/>
      <c r="M235" s="56"/>
      <c r="N235" s="56"/>
      <c r="O235" s="308"/>
      <c r="P235" s="213"/>
      <c r="Q235" s="213"/>
      <c r="R235" s="213"/>
      <c r="S235" s="213"/>
      <c r="T235" s="23"/>
      <c r="U235" s="55"/>
      <c r="V235" s="289"/>
      <c r="W235" s="56"/>
      <c r="X235" s="56"/>
      <c r="Y235" s="56"/>
      <c r="Z235" s="56"/>
      <c r="AA235" s="56"/>
      <c r="AB235" s="56"/>
      <c r="AC235" s="56"/>
      <c r="AD235" s="56"/>
      <c r="AE235" s="57"/>
      <c r="AF235" s="479"/>
      <c r="AG235" s="55"/>
      <c r="AH235" s="289"/>
      <c r="AI235" s="56"/>
      <c r="AJ235" s="56"/>
      <c r="AK235" s="56"/>
      <c r="AL235" s="56"/>
      <c r="AM235" s="56"/>
      <c r="AN235" s="56"/>
      <c r="AO235" s="56"/>
      <c r="AP235" s="56"/>
      <c r="AQ235" s="57"/>
      <c r="AR235" s="183"/>
      <c r="AS235" s="214"/>
      <c r="AT235" s="214"/>
      <c r="AU235" s="184"/>
      <c r="AV235" s="184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</row>
    <row r="236" spans="1:136" s="32" customFormat="1" ht="29.25" hidden="1" customHeight="1" x14ac:dyDescent="0.25">
      <c r="A236" s="26"/>
      <c r="B236" s="26"/>
      <c r="C236" s="26"/>
      <c r="D236" s="27"/>
      <c r="E236" s="27"/>
      <c r="F236" s="27"/>
      <c r="G236" s="27"/>
      <c r="H236" s="28"/>
      <c r="I236" s="29"/>
      <c r="J236" s="290"/>
      <c r="K236" s="30"/>
      <c r="L236" s="30"/>
      <c r="M236" s="30"/>
      <c r="N236" s="30"/>
      <c r="O236" s="92"/>
      <c r="P236" s="213"/>
      <c r="Q236" s="213"/>
      <c r="R236" s="213"/>
      <c r="S236" s="213"/>
      <c r="T236" s="28"/>
      <c r="U236" s="29"/>
      <c r="V236" s="290"/>
      <c r="W236" s="30"/>
      <c r="X236" s="30"/>
      <c r="Y236" s="30"/>
      <c r="Z236" s="30"/>
      <c r="AA236" s="30"/>
      <c r="AB236" s="30"/>
      <c r="AC236" s="30"/>
      <c r="AD236" s="30"/>
      <c r="AE236" s="31"/>
      <c r="AF236" s="109"/>
      <c r="AG236" s="29"/>
      <c r="AH236" s="290"/>
      <c r="AI236" s="30"/>
      <c r="AJ236" s="30"/>
      <c r="AK236" s="30"/>
      <c r="AL236" s="30"/>
      <c r="AM236" s="30"/>
      <c r="AN236" s="30"/>
      <c r="AO236" s="30"/>
      <c r="AP236" s="30"/>
      <c r="AQ236" s="31"/>
      <c r="AR236" s="183"/>
      <c r="AS236" s="196"/>
      <c r="AT236" s="196"/>
      <c r="AU236" s="438"/>
      <c r="AV236" s="43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89"/>
      <c r="CV236" s="89"/>
      <c r="CW236" s="89"/>
      <c r="CX236" s="89"/>
      <c r="CY236" s="89"/>
      <c r="CZ236" s="89"/>
      <c r="DA236" s="89"/>
      <c r="DB236" s="89"/>
      <c r="DC236" s="89"/>
      <c r="DD236" s="89"/>
      <c r="DE236" s="89"/>
      <c r="DF236" s="89"/>
      <c r="DG236" s="89"/>
      <c r="DH236" s="89"/>
      <c r="DI236" s="89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89"/>
      <c r="EB236" s="89"/>
      <c r="EC236" s="89"/>
      <c r="ED236" s="89"/>
      <c r="EE236" s="89"/>
      <c r="EF236" s="89"/>
    </row>
    <row r="237" spans="1:136" s="16" customFormat="1" ht="28.5" hidden="1" customHeight="1" x14ac:dyDescent="0.25">
      <c r="A237" s="641"/>
      <c r="B237" s="641"/>
      <c r="C237" s="641"/>
      <c r="D237" s="648"/>
      <c r="E237" s="648"/>
      <c r="F237" s="648"/>
      <c r="G237" s="649"/>
      <c r="H237" s="15">
        <f t="shared" ref="H237:H254" si="962">SUM(I237:S237)</f>
        <v>0</v>
      </c>
      <c r="I237" s="47">
        <f>I238</f>
        <v>0</v>
      </c>
      <c r="J237" s="286">
        <f>J238</f>
        <v>0</v>
      </c>
      <c r="K237" s="48">
        <f t="shared" ref="K237:O237" si="963">K238</f>
        <v>0</v>
      </c>
      <c r="L237" s="48">
        <f t="shared" si="963"/>
        <v>0</v>
      </c>
      <c r="M237" s="48">
        <f t="shared" si="963"/>
        <v>0</v>
      </c>
      <c r="N237" s="48">
        <f t="shared" si="963"/>
        <v>0</v>
      </c>
      <c r="O237" s="305">
        <f t="shared" si="963"/>
        <v>0</v>
      </c>
      <c r="P237" s="213"/>
      <c r="Q237" s="213"/>
      <c r="R237" s="213"/>
      <c r="S237" s="213"/>
      <c r="T237" s="15">
        <f t="shared" ref="T237:T254" si="964">SUM(U237:AE237)</f>
        <v>0</v>
      </c>
      <c r="U237" s="47"/>
      <c r="V237" s="286"/>
      <c r="W237" s="215"/>
      <c r="X237" s="215"/>
      <c r="Y237" s="215"/>
      <c r="Z237" s="215"/>
      <c r="AA237" s="215"/>
      <c r="AB237" s="215"/>
      <c r="AC237" s="215"/>
      <c r="AD237" s="215"/>
      <c r="AE237" s="216"/>
      <c r="AF237" s="476">
        <f t="shared" ref="AF237:AF254" si="965">SUM(AG237:AQ237)</f>
        <v>0</v>
      </c>
      <c r="AG237" s="217"/>
      <c r="AH237" s="292"/>
      <c r="AI237" s="215">
        <f t="shared" ref="AI237:AQ237" si="966">AI238</f>
        <v>0</v>
      </c>
      <c r="AJ237" s="215">
        <f t="shared" si="966"/>
        <v>0</v>
      </c>
      <c r="AK237" s="215">
        <f t="shared" si="966"/>
        <v>0</v>
      </c>
      <c r="AL237" s="215">
        <f t="shared" si="966"/>
        <v>0</v>
      </c>
      <c r="AM237" s="215">
        <f t="shared" si="966"/>
        <v>0</v>
      </c>
      <c r="AN237" s="215">
        <f t="shared" si="966"/>
        <v>0</v>
      </c>
      <c r="AO237" s="215">
        <f t="shared" si="966"/>
        <v>0</v>
      </c>
      <c r="AP237" s="215">
        <f t="shared" si="966"/>
        <v>0</v>
      </c>
      <c r="AQ237" s="216">
        <f t="shared" si="966"/>
        <v>0</v>
      </c>
      <c r="AR237" s="183"/>
      <c r="AS237" s="196"/>
      <c r="AT237" s="196"/>
      <c r="AU237" s="438"/>
      <c r="AV237" s="438"/>
      <c r="AW237" s="184"/>
      <c r="AX237" s="184"/>
      <c r="AY237" s="184"/>
      <c r="AZ237" s="184"/>
      <c r="BA237" s="184"/>
      <c r="BB237" s="184"/>
      <c r="BC237" s="184"/>
      <c r="BD237" s="184"/>
      <c r="BE237" s="184"/>
      <c r="BF237" s="184"/>
      <c r="BG237" s="184"/>
      <c r="BH237" s="184"/>
      <c r="BI237" s="184"/>
      <c r="BJ237" s="184"/>
      <c r="BK237" s="184"/>
      <c r="BL237" s="184"/>
      <c r="BM237" s="184"/>
      <c r="BN237" s="184"/>
      <c r="BO237" s="184"/>
      <c r="BP237" s="199"/>
      <c r="BQ237" s="199"/>
      <c r="BR237" s="199"/>
      <c r="BS237" s="199"/>
      <c r="BT237" s="199"/>
      <c r="BU237" s="199"/>
      <c r="BV237" s="199"/>
      <c r="BW237" s="199"/>
      <c r="BX237" s="199"/>
      <c r="BY237" s="199"/>
      <c r="BZ237" s="199"/>
      <c r="CA237" s="199"/>
      <c r="CB237" s="199"/>
      <c r="CC237" s="199"/>
      <c r="CD237" s="199"/>
      <c r="CE237" s="199"/>
      <c r="CF237" s="199"/>
      <c r="CG237" s="199"/>
      <c r="CH237" s="199"/>
      <c r="CI237" s="199"/>
      <c r="CJ237" s="199"/>
      <c r="CK237" s="199"/>
      <c r="CL237" s="199"/>
      <c r="CM237" s="199"/>
      <c r="CN237" s="199"/>
      <c r="CO237" s="199"/>
      <c r="CP237" s="199"/>
      <c r="CQ237" s="199"/>
      <c r="CR237" s="199"/>
      <c r="CS237" s="199"/>
      <c r="CT237" s="199"/>
      <c r="CU237" s="199"/>
      <c r="CV237" s="199"/>
      <c r="CW237" s="199"/>
      <c r="CX237" s="199"/>
      <c r="CY237" s="199"/>
      <c r="CZ237" s="199"/>
      <c r="DA237" s="199"/>
      <c r="DB237" s="199"/>
      <c r="DC237" s="199"/>
      <c r="DD237" s="199"/>
      <c r="DE237" s="199"/>
      <c r="DF237" s="199"/>
      <c r="DG237" s="199"/>
      <c r="DH237" s="199"/>
      <c r="DI237" s="199"/>
      <c r="DJ237" s="199"/>
      <c r="DK237" s="199"/>
      <c r="DL237" s="199"/>
      <c r="DM237" s="199"/>
      <c r="DN237" s="199"/>
      <c r="DO237" s="199"/>
      <c r="DP237" s="199"/>
      <c r="DQ237" s="199"/>
      <c r="DR237" s="199"/>
      <c r="DS237" s="199"/>
      <c r="DT237" s="199"/>
      <c r="DU237" s="199"/>
      <c r="DV237" s="199"/>
      <c r="DW237" s="199"/>
      <c r="DX237" s="199"/>
      <c r="DY237" s="199"/>
      <c r="DZ237" s="199"/>
      <c r="EA237" s="199"/>
      <c r="EB237" s="199"/>
      <c r="EC237" s="199"/>
      <c r="ED237" s="199"/>
      <c r="EE237" s="199"/>
      <c r="EF237" s="199"/>
    </row>
    <row r="238" spans="1:136" s="18" customFormat="1" ht="28.5" hidden="1" customHeight="1" x14ac:dyDescent="0.25">
      <c r="A238" s="615"/>
      <c r="B238" s="615"/>
      <c r="C238" s="615"/>
      <c r="D238" s="616"/>
      <c r="E238" s="616"/>
      <c r="F238" s="616"/>
      <c r="G238" s="617"/>
      <c r="H238" s="17">
        <f t="shared" si="962"/>
        <v>0</v>
      </c>
      <c r="I238" s="49">
        <f>I239+I251</f>
        <v>0</v>
      </c>
      <c r="J238" s="287">
        <f>J239+J251</f>
        <v>0</v>
      </c>
      <c r="K238" s="50">
        <f t="shared" ref="K238:N238" si="967">K239+K251</f>
        <v>0</v>
      </c>
      <c r="L238" s="50">
        <f t="shared" si="967"/>
        <v>0</v>
      </c>
      <c r="M238" s="50">
        <f t="shared" si="967"/>
        <v>0</v>
      </c>
      <c r="N238" s="50">
        <f t="shared" si="967"/>
        <v>0</v>
      </c>
      <c r="O238" s="306">
        <f t="shared" ref="O238" si="968">O239+O251</f>
        <v>0</v>
      </c>
      <c r="P238" s="213"/>
      <c r="Q238" s="213"/>
      <c r="R238" s="213"/>
      <c r="S238" s="213"/>
      <c r="T238" s="17">
        <f t="shared" si="964"/>
        <v>0</v>
      </c>
      <c r="U238" s="49"/>
      <c r="V238" s="287"/>
      <c r="W238" s="50"/>
      <c r="X238" s="50"/>
      <c r="Y238" s="50"/>
      <c r="Z238" s="50"/>
      <c r="AA238" s="50"/>
      <c r="AB238" s="50"/>
      <c r="AC238" s="50"/>
      <c r="AD238" s="50"/>
      <c r="AE238" s="51"/>
      <c r="AF238" s="477">
        <f t="shared" si="965"/>
        <v>0</v>
      </c>
      <c r="AG238" s="49"/>
      <c r="AH238" s="287"/>
      <c r="AI238" s="50">
        <f t="shared" ref="AI238:AQ238" si="969">AI239+AI251</f>
        <v>0</v>
      </c>
      <c r="AJ238" s="50">
        <f t="shared" si="969"/>
        <v>0</v>
      </c>
      <c r="AK238" s="50">
        <f t="shared" si="969"/>
        <v>0</v>
      </c>
      <c r="AL238" s="50">
        <f t="shared" si="969"/>
        <v>0</v>
      </c>
      <c r="AM238" s="50">
        <f t="shared" ref="AM238" si="970">AM239+AM251</f>
        <v>0</v>
      </c>
      <c r="AN238" s="50">
        <f t="shared" si="969"/>
        <v>0</v>
      </c>
      <c r="AO238" s="50">
        <f t="shared" si="969"/>
        <v>0</v>
      </c>
      <c r="AP238" s="50">
        <f t="shared" si="969"/>
        <v>0</v>
      </c>
      <c r="AQ238" s="51">
        <f t="shared" si="969"/>
        <v>0</v>
      </c>
      <c r="AR238" s="183"/>
      <c r="AS238" s="124"/>
      <c r="AT238" s="124"/>
      <c r="AU238" s="124"/>
      <c r="AV238" s="124"/>
      <c r="AW238" s="193"/>
      <c r="AX238" s="193"/>
      <c r="AY238" s="193"/>
      <c r="AZ238" s="193"/>
      <c r="BA238" s="193"/>
      <c r="BB238" s="193"/>
      <c r="BC238" s="193"/>
      <c r="BD238" s="193"/>
      <c r="BE238" s="193"/>
      <c r="BF238" s="193"/>
      <c r="BG238" s="193"/>
      <c r="BH238" s="193"/>
      <c r="BI238" s="193"/>
      <c r="BJ238" s="193"/>
      <c r="BK238" s="193"/>
      <c r="BL238" s="193"/>
      <c r="BM238" s="193"/>
      <c r="BN238" s="193"/>
      <c r="BO238" s="193"/>
      <c r="BP238" s="200"/>
      <c r="BQ238" s="200"/>
      <c r="BR238" s="200"/>
      <c r="BS238" s="200"/>
      <c r="BT238" s="200"/>
      <c r="BU238" s="200"/>
      <c r="BV238" s="200"/>
      <c r="BW238" s="200"/>
      <c r="BX238" s="200"/>
      <c r="BY238" s="200"/>
      <c r="BZ238" s="200"/>
      <c r="CA238" s="200"/>
      <c r="CB238" s="200"/>
      <c r="CC238" s="200"/>
      <c r="CD238" s="200"/>
      <c r="CE238" s="200"/>
      <c r="CF238" s="200"/>
      <c r="CG238" s="200"/>
      <c r="CH238" s="200"/>
      <c r="CI238" s="200"/>
      <c r="CJ238" s="200"/>
      <c r="CK238" s="200"/>
      <c r="CL238" s="200"/>
      <c r="CM238" s="200"/>
      <c r="CN238" s="200"/>
      <c r="CO238" s="200"/>
      <c r="CP238" s="200"/>
      <c r="CQ238" s="200"/>
      <c r="CR238" s="200"/>
      <c r="CS238" s="200"/>
      <c r="CT238" s="200"/>
      <c r="CU238" s="200"/>
      <c r="CV238" s="200"/>
      <c r="CW238" s="200"/>
      <c r="CX238" s="200"/>
      <c r="CY238" s="200"/>
      <c r="CZ238" s="200"/>
      <c r="DA238" s="200"/>
      <c r="DB238" s="200"/>
      <c r="DC238" s="200"/>
      <c r="DD238" s="200"/>
      <c r="DE238" s="200"/>
      <c r="DF238" s="200"/>
      <c r="DG238" s="200"/>
      <c r="DH238" s="200"/>
      <c r="DI238" s="200"/>
      <c r="DJ238" s="200"/>
      <c r="DK238" s="200"/>
      <c r="DL238" s="200"/>
      <c r="DM238" s="200"/>
      <c r="DN238" s="200"/>
      <c r="DO238" s="200"/>
      <c r="DP238" s="200"/>
      <c r="DQ238" s="200"/>
      <c r="DR238" s="200"/>
      <c r="DS238" s="200"/>
      <c r="DT238" s="200"/>
      <c r="DU238" s="200"/>
      <c r="DV238" s="200"/>
      <c r="DW238" s="200"/>
      <c r="DX238" s="200"/>
      <c r="DY238" s="200"/>
      <c r="DZ238" s="200"/>
      <c r="EA238" s="200"/>
      <c r="EB238" s="200"/>
      <c r="EC238" s="200"/>
      <c r="ED238" s="200"/>
      <c r="EE238" s="200"/>
      <c r="EF238" s="200"/>
    </row>
    <row r="239" spans="1:136" s="18" customFormat="1" ht="15.75" hidden="1" customHeight="1" x14ac:dyDescent="0.25">
      <c r="A239" s="20">
        <v>3</v>
      </c>
      <c r="C239" s="37"/>
      <c r="D239" s="618" t="s">
        <v>16</v>
      </c>
      <c r="E239" s="618"/>
      <c r="F239" s="618"/>
      <c r="G239" s="619"/>
      <c r="H239" s="19">
        <f t="shared" si="962"/>
        <v>0</v>
      </c>
      <c r="I239" s="52">
        <f>I240+I244+I249</f>
        <v>0</v>
      </c>
      <c r="J239" s="288">
        <f>J240+J244+J249</f>
        <v>0</v>
      </c>
      <c r="K239" s="53">
        <f t="shared" ref="K239:N239" si="971">K240+K244+K249</f>
        <v>0</v>
      </c>
      <c r="L239" s="53">
        <f t="shared" si="971"/>
        <v>0</v>
      </c>
      <c r="M239" s="53">
        <f t="shared" si="971"/>
        <v>0</v>
      </c>
      <c r="N239" s="53">
        <f t="shared" si="971"/>
        <v>0</v>
      </c>
      <c r="O239" s="307">
        <f t="shared" ref="O239" si="972">O240+O244+O249</f>
        <v>0</v>
      </c>
      <c r="P239" s="213"/>
      <c r="Q239" s="213"/>
      <c r="R239" s="213"/>
      <c r="S239" s="213"/>
      <c r="T239" s="19">
        <f t="shared" si="964"/>
        <v>0</v>
      </c>
      <c r="U239" s="52"/>
      <c r="V239" s="288"/>
      <c r="W239" s="53"/>
      <c r="X239" s="53"/>
      <c r="Y239" s="53"/>
      <c r="Z239" s="53"/>
      <c r="AA239" s="53"/>
      <c r="AB239" s="53"/>
      <c r="AC239" s="53"/>
      <c r="AD239" s="53"/>
      <c r="AE239" s="54"/>
      <c r="AF239" s="478">
        <f t="shared" si="965"/>
        <v>0</v>
      </c>
      <c r="AG239" s="52"/>
      <c r="AH239" s="288"/>
      <c r="AI239" s="53">
        <f t="shared" ref="AI239:AQ239" si="973">AI240+AI244+AI249</f>
        <v>0</v>
      </c>
      <c r="AJ239" s="53">
        <f t="shared" si="973"/>
        <v>0</v>
      </c>
      <c r="AK239" s="53">
        <f t="shared" si="973"/>
        <v>0</v>
      </c>
      <c r="AL239" s="53">
        <f t="shared" si="973"/>
        <v>0</v>
      </c>
      <c r="AM239" s="53">
        <f t="shared" ref="AM239" si="974">AM240+AM244+AM249</f>
        <v>0</v>
      </c>
      <c r="AN239" s="53">
        <f t="shared" si="973"/>
        <v>0</v>
      </c>
      <c r="AO239" s="53">
        <f t="shared" si="973"/>
        <v>0</v>
      </c>
      <c r="AP239" s="53">
        <f t="shared" si="973"/>
        <v>0</v>
      </c>
      <c r="AQ239" s="54">
        <f t="shared" si="973"/>
        <v>0</v>
      </c>
      <c r="AR239" s="183"/>
      <c r="AS239" s="108"/>
      <c r="AT239" s="108"/>
      <c r="AU239" s="108"/>
      <c r="AV239" s="108"/>
      <c r="AW239" s="193"/>
      <c r="AX239" s="193"/>
      <c r="AY239" s="193"/>
      <c r="AZ239" s="193"/>
      <c r="BA239" s="193"/>
      <c r="BB239" s="193"/>
      <c r="BC239" s="193"/>
      <c r="BD239" s="193"/>
      <c r="BE239" s="193"/>
      <c r="BF239" s="193"/>
      <c r="BG239" s="193"/>
      <c r="BH239" s="193"/>
      <c r="BI239" s="193"/>
      <c r="BJ239" s="193"/>
      <c r="BK239" s="193"/>
      <c r="BL239" s="193"/>
      <c r="BM239" s="193"/>
      <c r="BN239" s="193"/>
      <c r="BO239" s="193"/>
      <c r="BP239" s="200"/>
      <c r="BQ239" s="200"/>
      <c r="BR239" s="200"/>
      <c r="BS239" s="200"/>
      <c r="BT239" s="200"/>
      <c r="BU239" s="200"/>
      <c r="BV239" s="200"/>
      <c r="BW239" s="200"/>
      <c r="BX239" s="200"/>
      <c r="BY239" s="200"/>
      <c r="BZ239" s="200"/>
      <c r="CA239" s="200"/>
      <c r="CB239" s="200"/>
      <c r="CC239" s="200"/>
      <c r="CD239" s="200"/>
      <c r="CE239" s="200"/>
      <c r="CF239" s="200"/>
      <c r="CG239" s="200"/>
      <c r="CH239" s="200"/>
      <c r="CI239" s="200"/>
      <c r="CJ239" s="200"/>
      <c r="CK239" s="200"/>
      <c r="CL239" s="200"/>
      <c r="CM239" s="200"/>
      <c r="CN239" s="200"/>
      <c r="CO239" s="200"/>
      <c r="CP239" s="200"/>
      <c r="CQ239" s="200"/>
      <c r="CR239" s="200"/>
      <c r="CS239" s="200"/>
      <c r="CT239" s="200"/>
      <c r="CU239" s="200"/>
      <c r="CV239" s="200"/>
      <c r="CW239" s="200"/>
      <c r="CX239" s="200"/>
      <c r="CY239" s="200"/>
      <c r="CZ239" s="200"/>
      <c r="DA239" s="200"/>
      <c r="DB239" s="200"/>
      <c r="DC239" s="200"/>
      <c r="DD239" s="200"/>
      <c r="DE239" s="200"/>
      <c r="DF239" s="200"/>
      <c r="DG239" s="200"/>
      <c r="DH239" s="200"/>
      <c r="DI239" s="200"/>
      <c r="DJ239" s="200"/>
      <c r="DK239" s="200"/>
      <c r="DL239" s="200"/>
      <c r="DM239" s="200"/>
      <c r="DN239" s="200"/>
      <c r="DO239" s="200"/>
      <c r="DP239" s="200"/>
      <c r="DQ239" s="200"/>
      <c r="DR239" s="200"/>
      <c r="DS239" s="200"/>
      <c r="DT239" s="200"/>
      <c r="DU239" s="200"/>
      <c r="DV239" s="200"/>
      <c r="DW239" s="200"/>
      <c r="DX239" s="200"/>
      <c r="DY239" s="200"/>
      <c r="DZ239" s="200"/>
      <c r="EA239" s="200"/>
      <c r="EB239" s="200"/>
      <c r="EC239" s="200"/>
      <c r="ED239" s="200"/>
      <c r="EE239" s="200"/>
      <c r="EF239" s="200"/>
    </row>
    <row r="240" spans="1:136" s="21" customFormat="1" ht="15.75" hidden="1" customHeight="1" x14ac:dyDescent="0.25">
      <c r="A240" s="642">
        <v>31</v>
      </c>
      <c r="B240" s="642"/>
      <c r="C240" s="35"/>
      <c r="D240" s="640" t="s">
        <v>0</v>
      </c>
      <c r="E240" s="640"/>
      <c r="F240" s="640"/>
      <c r="G240" s="619"/>
      <c r="H240" s="19">
        <f t="shared" si="962"/>
        <v>0</v>
      </c>
      <c r="I240" s="52">
        <f>SUM(I241:I243)</f>
        <v>0</v>
      </c>
      <c r="J240" s="288">
        <f>SUM(J241:J243)</f>
        <v>0</v>
      </c>
      <c r="K240" s="53">
        <f t="shared" ref="K240:N240" si="975">SUM(K241:K243)</f>
        <v>0</v>
      </c>
      <c r="L240" s="53">
        <f t="shared" si="975"/>
        <v>0</v>
      </c>
      <c r="M240" s="53">
        <f t="shared" si="975"/>
        <v>0</v>
      </c>
      <c r="N240" s="53">
        <f t="shared" si="975"/>
        <v>0</v>
      </c>
      <c r="O240" s="307">
        <f t="shared" ref="O240" si="976">SUM(O241:O243)</f>
        <v>0</v>
      </c>
      <c r="P240" s="213"/>
      <c r="Q240" s="213"/>
      <c r="R240" s="213"/>
      <c r="S240" s="213"/>
      <c r="T240" s="19">
        <f t="shared" si="964"/>
        <v>0</v>
      </c>
      <c r="U240" s="52"/>
      <c r="V240" s="288"/>
      <c r="W240" s="53"/>
      <c r="X240" s="53"/>
      <c r="Y240" s="53"/>
      <c r="Z240" s="53"/>
      <c r="AA240" s="53"/>
      <c r="AB240" s="53"/>
      <c r="AC240" s="53"/>
      <c r="AD240" s="53"/>
      <c r="AE240" s="54"/>
      <c r="AF240" s="478">
        <f t="shared" si="965"/>
        <v>0</v>
      </c>
      <c r="AG240" s="52"/>
      <c r="AH240" s="288"/>
      <c r="AI240" s="53">
        <f t="shared" ref="AI240:AQ240" si="977">SUM(AI241:AI243)</f>
        <v>0</v>
      </c>
      <c r="AJ240" s="53">
        <f t="shared" si="977"/>
        <v>0</v>
      </c>
      <c r="AK240" s="53">
        <f t="shared" si="977"/>
        <v>0</v>
      </c>
      <c r="AL240" s="53">
        <f t="shared" si="977"/>
        <v>0</v>
      </c>
      <c r="AM240" s="53">
        <f t="shared" ref="AM240" si="978">SUM(AM241:AM243)</f>
        <v>0</v>
      </c>
      <c r="AN240" s="53">
        <f t="shared" si="977"/>
        <v>0</v>
      </c>
      <c r="AO240" s="53">
        <f t="shared" si="977"/>
        <v>0</v>
      </c>
      <c r="AP240" s="53">
        <f t="shared" si="977"/>
        <v>0</v>
      </c>
      <c r="AQ240" s="54">
        <f t="shared" si="977"/>
        <v>0</v>
      </c>
      <c r="AR240" s="183"/>
      <c r="AS240" s="108"/>
      <c r="AT240" s="108"/>
      <c r="AU240" s="108"/>
      <c r="AV240" s="108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  <c r="BM240" s="124"/>
      <c r="BN240" s="124"/>
      <c r="BO240" s="124"/>
      <c r="BP240" s="201"/>
      <c r="BQ240" s="201"/>
      <c r="BR240" s="201"/>
      <c r="BS240" s="201"/>
      <c r="BT240" s="201"/>
      <c r="BU240" s="201"/>
      <c r="BV240" s="201"/>
      <c r="BW240" s="201"/>
      <c r="BX240" s="201"/>
      <c r="BY240" s="201"/>
      <c r="BZ240" s="201"/>
      <c r="CA240" s="201"/>
      <c r="CB240" s="201"/>
      <c r="CC240" s="201"/>
      <c r="CD240" s="201"/>
      <c r="CE240" s="201"/>
      <c r="CF240" s="201"/>
      <c r="CG240" s="201"/>
      <c r="CH240" s="201"/>
      <c r="CI240" s="201"/>
      <c r="CJ240" s="201"/>
      <c r="CK240" s="201"/>
      <c r="CL240" s="201"/>
      <c r="CM240" s="201"/>
      <c r="CN240" s="201"/>
      <c r="CO240" s="201"/>
      <c r="CP240" s="201"/>
      <c r="CQ240" s="201"/>
      <c r="CR240" s="201"/>
      <c r="CS240" s="201"/>
      <c r="CT240" s="201"/>
      <c r="CU240" s="201"/>
      <c r="CV240" s="201"/>
      <c r="CW240" s="201"/>
      <c r="CX240" s="201"/>
      <c r="CY240" s="201"/>
      <c r="CZ240" s="201"/>
      <c r="DA240" s="201"/>
      <c r="DB240" s="201"/>
      <c r="DC240" s="201"/>
      <c r="DD240" s="201"/>
      <c r="DE240" s="201"/>
      <c r="DF240" s="201"/>
      <c r="DG240" s="201"/>
      <c r="DH240" s="201"/>
      <c r="DI240" s="201"/>
      <c r="DJ240" s="201"/>
      <c r="DK240" s="201"/>
      <c r="DL240" s="201"/>
      <c r="DM240" s="201"/>
      <c r="DN240" s="201"/>
      <c r="DO240" s="201"/>
      <c r="DP240" s="201"/>
      <c r="DQ240" s="201"/>
      <c r="DR240" s="201"/>
      <c r="DS240" s="201"/>
      <c r="DT240" s="201"/>
      <c r="DU240" s="201"/>
      <c r="DV240" s="201"/>
      <c r="DW240" s="201"/>
      <c r="DX240" s="201"/>
      <c r="DY240" s="201"/>
      <c r="DZ240" s="201"/>
      <c r="EA240" s="201"/>
      <c r="EB240" s="201"/>
      <c r="EC240" s="201"/>
      <c r="ED240" s="201"/>
      <c r="EE240" s="201"/>
      <c r="EF240" s="201"/>
    </row>
    <row r="241" spans="1:136" s="24" customFormat="1" ht="15.75" hidden="1" customHeight="1" x14ac:dyDescent="0.25">
      <c r="A241" s="603">
        <v>311</v>
      </c>
      <c r="B241" s="603"/>
      <c r="C241" s="603"/>
      <c r="D241" s="604" t="s">
        <v>1</v>
      </c>
      <c r="E241" s="604"/>
      <c r="F241" s="604"/>
      <c r="G241" s="604"/>
      <c r="H241" s="22">
        <f t="shared" si="962"/>
        <v>0</v>
      </c>
      <c r="I241" s="55"/>
      <c r="J241" s="289"/>
      <c r="K241" s="56"/>
      <c r="L241" s="56"/>
      <c r="M241" s="56"/>
      <c r="N241" s="56"/>
      <c r="O241" s="308"/>
      <c r="P241" s="213"/>
      <c r="Q241" s="213"/>
      <c r="R241" s="213"/>
      <c r="S241" s="213"/>
      <c r="T241" s="23">
        <f t="shared" si="964"/>
        <v>0</v>
      </c>
      <c r="U241" s="55"/>
      <c r="V241" s="289"/>
      <c r="W241" s="56"/>
      <c r="X241" s="56"/>
      <c r="Y241" s="56"/>
      <c r="Z241" s="56"/>
      <c r="AA241" s="56"/>
      <c r="AB241" s="56"/>
      <c r="AC241" s="56"/>
      <c r="AD241" s="56"/>
      <c r="AE241" s="57"/>
      <c r="AF241" s="479">
        <f t="shared" si="965"/>
        <v>0</v>
      </c>
      <c r="AG241" s="55"/>
      <c r="AH241" s="289"/>
      <c r="AI241" s="56"/>
      <c r="AJ241" s="56"/>
      <c r="AK241" s="56"/>
      <c r="AL241" s="56"/>
      <c r="AM241" s="56"/>
      <c r="AN241" s="56"/>
      <c r="AO241" s="56"/>
      <c r="AP241" s="56"/>
      <c r="AQ241" s="57"/>
      <c r="AR241" s="183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7"/>
      <c r="CD241" s="197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  <c r="DB241" s="197"/>
      <c r="DC241" s="197"/>
      <c r="DD241" s="197"/>
      <c r="DE241" s="197"/>
      <c r="DF241" s="197"/>
      <c r="DG241" s="197"/>
      <c r="DH241" s="197"/>
      <c r="DI241" s="197"/>
      <c r="DJ241" s="197"/>
      <c r="DK241" s="197"/>
      <c r="DL241" s="197"/>
      <c r="DM241" s="197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  <c r="DY241" s="197"/>
      <c r="DZ241" s="197"/>
      <c r="EA241" s="197"/>
      <c r="EB241" s="197"/>
      <c r="EC241" s="197"/>
      <c r="ED241" s="197"/>
      <c r="EE241" s="197"/>
      <c r="EF241" s="197"/>
    </row>
    <row r="242" spans="1:136" s="24" customFormat="1" ht="15.75" hidden="1" customHeight="1" x14ac:dyDescent="0.25">
      <c r="A242" s="603">
        <v>312</v>
      </c>
      <c r="B242" s="603"/>
      <c r="C242" s="603"/>
      <c r="D242" s="604" t="s">
        <v>2</v>
      </c>
      <c r="E242" s="604"/>
      <c r="F242" s="604"/>
      <c r="G242" s="604"/>
      <c r="H242" s="22">
        <f t="shared" si="962"/>
        <v>0</v>
      </c>
      <c r="I242" s="55"/>
      <c r="J242" s="289"/>
      <c r="K242" s="56"/>
      <c r="L242" s="56"/>
      <c r="M242" s="56"/>
      <c r="N242" s="56"/>
      <c r="O242" s="308"/>
      <c r="P242" s="213"/>
      <c r="Q242" s="213"/>
      <c r="R242" s="213"/>
      <c r="S242" s="213"/>
      <c r="T242" s="23">
        <f t="shared" si="964"/>
        <v>0</v>
      </c>
      <c r="U242" s="55"/>
      <c r="V242" s="289"/>
      <c r="W242" s="56"/>
      <c r="X242" s="56"/>
      <c r="Y242" s="56"/>
      <c r="Z242" s="56"/>
      <c r="AA242" s="56"/>
      <c r="AB242" s="56"/>
      <c r="AC242" s="56"/>
      <c r="AD242" s="56"/>
      <c r="AE242" s="57"/>
      <c r="AF242" s="479">
        <f t="shared" si="965"/>
        <v>0</v>
      </c>
      <c r="AG242" s="55"/>
      <c r="AH242" s="289"/>
      <c r="AI242" s="56"/>
      <c r="AJ242" s="56"/>
      <c r="AK242" s="56"/>
      <c r="AL242" s="56"/>
      <c r="AM242" s="56"/>
      <c r="AN242" s="56"/>
      <c r="AO242" s="56"/>
      <c r="AP242" s="56"/>
      <c r="AQ242" s="57"/>
      <c r="AR242" s="183"/>
      <c r="AS242" s="124"/>
      <c r="AT242" s="124"/>
      <c r="AU242" s="124"/>
      <c r="AV242" s="124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7"/>
      <c r="CD242" s="197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7"/>
      <c r="DE242" s="197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7"/>
      <c r="EF242" s="197"/>
    </row>
    <row r="243" spans="1:136" s="24" customFormat="1" ht="15.75" hidden="1" customHeight="1" x14ac:dyDescent="0.25">
      <c r="A243" s="603">
        <v>313</v>
      </c>
      <c r="B243" s="603"/>
      <c r="C243" s="603"/>
      <c r="D243" s="604" t="s">
        <v>3</v>
      </c>
      <c r="E243" s="604"/>
      <c r="F243" s="604"/>
      <c r="G243" s="604"/>
      <c r="H243" s="22">
        <f t="shared" si="962"/>
        <v>0</v>
      </c>
      <c r="I243" s="55"/>
      <c r="J243" s="289"/>
      <c r="K243" s="56"/>
      <c r="L243" s="56"/>
      <c r="M243" s="56"/>
      <c r="N243" s="56"/>
      <c r="O243" s="308"/>
      <c r="P243" s="213"/>
      <c r="Q243" s="213"/>
      <c r="R243" s="213"/>
      <c r="S243" s="213"/>
      <c r="T243" s="23">
        <f t="shared" si="964"/>
        <v>0</v>
      </c>
      <c r="U243" s="55"/>
      <c r="V243" s="289"/>
      <c r="W243" s="56"/>
      <c r="X243" s="56"/>
      <c r="Y243" s="56"/>
      <c r="Z243" s="56"/>
      <c r="AA243" s="56"/>
      <c r="AB243" s="56"/>
      <c r="AC243" s="56"/>
      <c r="AD243" s="56"/>
      <c r="AE243" s="57"/>
      <c r="AF243" s="479">
        <f t="shared" si="965"/>
        <v>0</v>
      </c>
      <c r="AG243" s="55"/>
      <c r="AH243" s="289"/>
      <c r="AI243" s="56"/>
      <c r="AJ243" s="56"/>
      <c r="AK243" s="56"/>
      <c r="AL243" s="56"/>
      <c r="AM243" s="56"/>
      <c r="AN243" s="56"/>
      <c r="AO243" s="56"/>
      <c r="AP243" s="56"/>
      <c r="AQ243" s="57"/>
      <c r="AR243" s="183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</row>
    <row r="244" spans="1:136" s="21" customFormat="1" ht="15.75" hidden="1" customHeight="1" x14ac:dyDescent="0.25">
      <c r="A244" s="642">
        <v>32</v>
      </c>
      <c r="B244" s="642"/>
      <c r="C244" s="35"/>
      <c r="D244" s="640" t="s">
        <v>4</v>
      </c>
      <c r="E244" s="640"/>
      <c r="F244" s="640"/>
      <c r="G244" s="619"/>
      <c r="H244" s="19">
        <f t="shared" si="962"/>
        <v>0</v>
      </c>
      <c r="I244" s="52">
        <f>SUM(I245:I248)</f>
        <v>0</v>
      </c>
      <c r="J244" s="288">
        <f>SUM(J245:J248)</f>
        <v>0</v>
      </c>
      <c r="K244" s="53">
        <f t="shared" ref="K244:N244" si="979">SUM(K245:K248)</f>
        <v>0</v>
      </c>
      <c r="L244" s="53">
        <f t="shared" si="979"/>
        <v>0</v>
      </c>
      <c r="M244" s="53">
        <f t="shared" si="979"/>
        <v>0</v>
      </c>
      <c r="N244" s="53">
        <f t="shared" si="979"/>
        <v>0</v>
      </c>
      <c r="O244" s="307">
        <f t="shared" ref="O244" si="980">SUM(O245:O248)</f>
        <v>0</v>
      </c>
      <c r="P244" s="213"/>
      <c r="Q244" s="213"/>
      <c r="R244" s="213"/>
      <c r="S244" s="213"/>
      <c r="T244" s="19">
        <f t="shared" si="964"/>
        <v>0</v>
      </c>
      <c r="U244" s="52"/>
      <c r="V244" s="288"/>
      <c r="W244" s="53"/>
      <c r="X244" s="53"/>
      <c r="Y244" s="53"/>
      <c r="Z244" s="53"/>
      <c r="AA244" s="53"/>
      <c r="AB244" s="53"/>
      <c r="AC244" s="53"/>
      <c r="AD244" s="53"/>
      <c r="AE244" s="54"/>
      <c r="AF244" s="478">
        <f t="shared" si="965"/>
        <v>0</v>
      </c>
      <c r="AG244" s="52"/>
      <c r="AH244" s="288"/>
      <c r="AI244" s="53">
        <f t="shared" ref="AI244:AQ244" si="981">SUM(AI245:AI248)</f>
        <v>0</v>
      </c>
      <c r="AJ244" s="53">
        <f t="shared" si="981"/>
        <v>0</v>
      </c>
      <c r="AK244" s="53">
        <f t="shared" si="981"/>
        <v>0</v>
      </c>
      <c r="AL244" s="53">
        <f t="shared" si="981"/>
        <v>0</v>
      </c>
      <c r="AM244" s="53">
        <f t="shared" ref="AM244" si="982">SUM(AM245:AM248)</f>
        <v>0</v>
      </c>
      <c r="AN244" s="53">
        <f t="shared" si="981"/>
        <v>0</v>
      </c>
      <c r="AO244" s="53">
        <f t="shared" si="981"/>
        <v>0</v>
      </c>
      <c r="AP244" s="53">
        <f t="shared" si="981"/>
        <v>0</v>
      </c>
      <c r="AQ244" s="54">
        <f t="shared" si="981"/>
        <v>0</v>
      </c>
      <c r="AR244" s="183"/>
      <c r="AS244" s="108"/>
      <c r="AT244" s="108"/>
      <c r="AU244" s="108"/>
      <c r="AV244" s="108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  <c r="BM244" s="124"/>
      <c r="BN244" s="124"/>
      <c r="BO244" s="124"/>
      <c r="BP244" s="201"/>
      <c r="BQ244" s="201"/>
      <c r="BR244" s="201"/>
      <c r="BS244" s="201"/>
      <c r="BT244" s="201"/>
      <c r="BU244" s="201"/>
      <c r="BV244" s="201"/>
      <c r="BW244" s="201"/>
      <c r="BX244" s="201"/>
      <c r="BY244" s="201"/>
      <c r="BZ244" s="201"/>
      <c r="CA244" s="201"/>
      <c r="CB244" s="201"/>
      <c r="CC244" s="201"/>
      <c r="CD244" s="201"/>
      <c r="CE244" s="201"/>
      <c r="CF244" s="201"/>
      <c r="CG244" s="201"/>
      <c r="CH244" s="201"/>
      <c r="CI244" s="201"/>
      <c r="CJ244" s="201"/>
      <c r="CK244" s="201"/>
      <c r="CL244" s="201"/>
      <c r="CM244" s="201"/>
      <c r="CN244" s="201"/>
      <c r="CO244" s="201"/>
      <c r="CP244" s="201"/>
      <c r="CQ244" s="201"/>
      <c r="CR244" s="201"/>
      <c r="CS244" s="201"/>
      <c r="CT244" s="201"/>
      <c r="CU244" s="201"/>
      <c r="CV244" s="201"/>
      <c r="CW244" s="201"/>
      <c r="CX244" s="201"/>
      <c r="CY244" s="201"/>
      <c r="CZ244" s="201"/>
      <c r="DA244" s="201"/>
      <c r="DB244" s="201"/>
      <c r="DC244" s="201"/>
      <c r="DD244" s="201"/>
      <c r="DE244" s="201"/>
      <c r="DF244" s="201"/>
      <c r="DG244" s="201"/>
      <c r="DH244" s="201"/>
      <c r="DI244" s="201"/>
      <c r="DJ244" s="201"/>
      <c r="DK244" s="201"/>
      <c r="DL244" s="201"/>
      <c r="DM244" s="201"/>
      <c r="DN244" s="201"/>
      <c r="DO244" s="201"/>
      <c r="DP244" s="201"/>
      <c r="DQ244" s="201"/>
      <c r="DR244" s="201"/>
      <c r="DS244" s="201"/>
      <c r="DT244" s="201"/>
      <c r="DU244" s="201"/>
      <c r="DV244" s="201"/>
      <c r="DW244" s="201"/>
      <c r="DX244" s="201"/>
      <c r="DY244" s="201"/>
      <c r="DZ244" s="201"/>
      <c r="EA244" s="201"/>
      <c r="EB244" s="201"/>
      <c r="EC244" s="201"/>
      <c r="ED244" s="201"/>
      <c r="EE244" s="201"/>
      <c r="EF244" s="201"/>
    </row>
    <row r="245" spans="1:136" s="24" customFormat="1" ht="15.75" hidden="1" customHeight="1" x14ac:dyDescent="0.25">
      <c r="A245" s="603">
        <v>321</v>
      </c>
      <c r="B245" s="603"/>
      <c r="C245" s="603"/>
      <c r="D245" s="604" t="s">
        <v>5</v>
      </c>
      <c r="E245" s="604"/>
      <c r="F245" s="604"/>
      <c r="G245" s="604"/>
      <c r="H245" s="22">
        <f t="shared" si="962"/>
        <v>0</v>
      </c>
      <c r="I245" s="55"/>
      <c r="J245" s="289"/>
      <c r="K245" s="56"/>
      <c r="L245" s="56"/>
      <c r="M245" s="56"/>
      <c r="N245" s="56"/>
      <c r="O245" s="308"/>
      <c r="P245" s="213"/>
      <c r="Q245" s="213"/>
      <c r="R245" s="213"/>
      <c r="S245" s="213"/>
      <c r="T245" s="23">
        <f t="shared" si="964"/>
        <v>0</v>
      </c>
      <c r="U245" s="55"/>
      <c r="V245" s="289"/>
      <c r="W245" s="56"/>
      <c r="X245" s="56"/>
      <c r="Y245" s="56"/>
      <c r="Z245" s="56"/>
      <c r="AA245" s="56"/>
      <c r="AB245" s="56"/>
      <c r="AC245" s="56"/>
      <c r="AD245" s="56"/>
      <c r="AE245" s="57"/>
      <c r="AF245" s="479">
        <f t="shared" si="965"/>
        <v>0</v>
      </c>
      <c r="AG245" s="55"/>
      <c r="AH245" s="289"/>
      <c r="AI245" s="56"/>
      <c r="AJ245" s="56"/>
      <c r="AK245" s="56"/>
      <c r="AL245" s="56"/>
      <c r="AM245" s="56"/>
      <c r="AN245" s="56"/>
      <c r="AO245" s="56"/>
      <c r="AP245" s="56"/>
      <c r="AQ245" s="57"/>
      <c r="AR245" s="183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</row>
    <row r="246" spans="1:136" s="24" customFormat="1" ht="15.75" hidden="1" customHeight="1" x14ac:dyDescent="0.25">
      <c r="A246" s="603">
        <v>322</v>
      </c>
      <c r="B246" s="603"/>
      <c r="C246" s="603"/>
      <c r="D246" s="604" t="s">
        <v>6</v>
      </c>
      <c r="E246" s="604"/>
      <c r="F246" s="604"/>
      <c r="G246" s="604"/>
      <c r="H246" s="22">
        <f t="shared" si="962"/>
        <v>0</v>
      </c>
      <c r="I246" s="55"/>
      <c r="J246" s="289"/>
      <c r="K246" s="56"/>
      <c r="L246" s="56"/>
      <c r="M246" s="56"/>
      <c r="N246" s="56"/>
      <c r="O246" s="308"/>
      <c r="P246" s="213"/>
      <c r="Q246" s="213"/>
      <c r="R246" s="213"/>
      <c r="S246" s="213"/>
      <c r="T246" s="23">
        <f t="shared" si="964"/>
        <v>0</v>
      </c>
      <c r="U246" s="55"/>
      <c r="V246" s="289"/>
      <c r="W246" s="56"/>
      <c r="X246" s="56"/>
      <c r="Y246" s="56"/>
      <c r="Z246" s="56"/>
      <c r="AA246" s="56"/>
      <c r="AB246" s="56"/>
      <c r="AC246" s="56"/>
      <c r="AD246" s="56"/>
      <c r="AE246" s="57"/>
      <c r="AF246" s="479">
        <f t="shared" si="965"/>
        <v>0</v>
      </c>
      <c r="AG246" s="55"/>
      <c r="AH246" s="289"/>
      <c r="AI246" s="56"/>
      <c r="AJ246" s="56"/>
      <c r="AK246" s="56"/>
      <c r="AL246" s="56"/>
      <c r="AM246" s="56"/>
      <c r="AN246" s="56"/>
      <c r="AO246" s="56"/>
      <c r="AP246" s="56"/>
      <c r="AQ246" s="57"/>
      <c r="AR246" s="183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</row>
    <row r="247" spans="1:136" s="24" customFormat="1" ht="15.75" hidden="1" customHeight="1" x14ac:dyDescent="0.25">
      <c r="A247" s="603">
        <v>323</v>
      </c>
      <c r="B247" s="603"/>
      <c r="C247" s="603"/>
      <c r="D247" s="604" t="s">
        <v>7</v>
      </c>
      <c r="E247" s="604"/>
      <c r="F247" s="604"/>
      <c r="G247" s="604"/>
      <c r="H247" s="22">
        <f t="shared" si="962"/>
        <v>0</v>
      </c>
      <c r="I247" s="55"/>
      <c r="J247" s="289"/>
      <c r="K247" s="56"/>
      <c r="L247" s="56"/>
      <c r="M247" s="56"/>
      <c r="N247" s="56"/>
      <c r="O247" s="308"/>
      <c r="P247" s="213"/>
      <c r="Q247" s="213"/>
      <c r="R247" s="213"/>
      <c r="S247" s="213"/>
      <c r="T247" s="23">
        <f t="shared" si="964"/>
        <v>0</v>
      </c>
      <c r="U247" s="55"/>
      <c r="V247" s="289"/>
      <c r="W247" s="56"/>
      <c r="X247" s="56"/>
      <c r="Y247" s="56"/>
      <c r="Z247" s="56"/>
      <c r="AA247" s="56"/>
      <c r="AB247" s="56"/>
      <c r="AC247" s="56"/>
      <c r="AD247" s="56"/>
      <c r="AE247" s="57"/>
      <c r="AF247" s="479">
        <f t="shared" si="965"/>
        <v>0</v>
      </c>
      <c r="AG247" s="55"/>
      <c r="AH247" s="289"/>
      <c r="AI247" s="56"/>
      <c r="AJ247" s="56"/>
      <c r="AK247" s="56"/>
      <c r="AL247" s="56"/>
      <c r="AM247" s="56"/>
      <c r="AN247" s="56"/>
      <c r="AO247" s="56"/>
      <c r="AP247" s="56"/>
      <c r="AQ247" s="57"/>
      <c r="AR247" s="183"/>
      <c r="AS247" s="124"/>
      <c r="AT247" s="124"/>
      <c r="AU247" s="124"/>
      <c r="AV247" s="124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97"/>
      <c r="BQ247" s="197"/>
      <c r="BR247" s="197"/>
      <c r="BS247" s="197"/>
      <c r="BT247" s="197"/>
      <c r="BU247" s="197"/>
      <c r="BV247" s="197"/>
      <c r="BW247" s="197"/>
      <c r="BX247" s="197"/>
      <c r="BY247" s="197"/>
      <c r="BZ247" s="197"/>
      <c r="CA247" s="197"/>
      <c r="CB247" s="197"/>
      <c r="CC247" s="197"/>
      <c r="CD247" s="197"/>
      <c r="CE247" s="197"/>
      <c r="CF247" s="197"/>
      <c r="CG247" s="197"/>
      <c r="CH247" s="197"/>
      <c r="CI247" s="197"/>
      <c r="CJ247" s="197"/>
      <c r="CK247" s="197"/>
      <c r="CL247" s="197"/>
      <c r="CM247" s="197"/>
      <c r="CN247" s="197"/>
      <c r="CO247" s="197"/>
      <c r="CP247" s="197"/>
      <c r="CQ247" s="197"/>
      <c r="CR247" s="197"/>
      <c r="CS247" s="197"/>
      <c r="CT247" s="197"/>
      <c r="CU247" s="197"/>
      <c r="CV247" s="197"/>
      <c r="CW247" s="197"/>
      <c r="CX247" s="197"/>
      <c r="CY247" s="197"/>
      <c r="CZ247" s="197"/>
      <c r="DA247" s="197"/>
      <c r="DB247" s="197"/>
      <c r="DC247" s="197"/>
      <c r="DD247" s="197"/>
      <c r="DE247" s="197"/>
      <c r="DF247" s="197"/>
      <c r="DG247" s="197"/>
      <c r="DH247" s="197"/>
      <c r="DI247" s="197"/>
      <c r="DJ247" s="197"/>
      <c r="DK247" s="197"/>
      <c r="DL247" s="197"/>
      <c r="DM247" s="197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  <c r="DY247" s="197"/>
      <c r="DZ247" s="197"/>
      <c r="EA247" s="197"/>
      <c r="EB247" s="197"/>
      <c r="EC247" s="197"/>
      <c r="ED247" s="197"/>
      <c r="EE247" s="197"/>
      <c r="EF247" s="197"/>
    </row>
    <row r="248" spans="1:136" s="24" customFormat="1" ht="15.75" hidden="1" customHeight="1" x14ac:dyDescent="0.25">
      <c r="A248" s="603">
        <v>329</v>
      </c>
      <c r="B248" s="603"/>
      <c r="C248" s="603"/>
      <c r="D248" s="604" t="s">
        <v>8</v>
      </c>
      <c r="E248" s="604"/>
      <c r="F248" s="604"/>
      <c r="G248" s="604"/>
      <c r="H248" s="22">
        <f t="shared" si="962"/>
        <v>0</v>
      </c>
      <c r="I248" s="55"/>
      <c r="J248" s="289"/>
      <c r="K248" s="56"/>
      <c r="L248" s="56"/>
      <c r="M248" s="56"/>
      <c r="N248" s="56"/>
      <c r="O248" s="308"/>
      <c r="P248" s="213"/>
      <c r="Q248" s="213"/>
      <c r="R248" s="213"/>
      <c r="S248" s="213"/>
      <c r="T248" s="23">
        <f t="shared" si="964"/>
        <v>0</v>
      </c>
      <c r="U248" s="55"/>
      <c r="V248" s="289"/>
      <c r="W248" s="56"/>
      <c r="X248" s="56"/>
      <c r="Y248" s="56"/>
      <c r="Z248" s="56"/>
      <c r="AA248" s="56"/>
      <c r="AB248" s="56"/>
      <c r="AC248" s="56"/>
      <c r="AD248" s="56"/>
      <c r="AE248" s="57"/>
      <c r="AF248" s="479">
        <f t="shared" si="965"/>
        <v>0</v>
      </c>
      <c r="AG248" s="55"/>
      <c r="AH248" s="289"/>
      <c r="AI248" s="56"/>
      <c r="AJ248" s="56"/>
      <c r="AK248" s="56"/>
      <c r="AL248" s="56"/>
      <c r="AM248" s="56"/>
      <c r="AN248" s="56"/>
      <c r="AO248" s="56"/>
      <c r="AP248" s="56"/>
      <c r="AQ248" s="57"/>
      <c r="AR248" s="183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97"/>
      <c r="BQ248" s="197"/>
      <c r="BR248" s="197"/>
      <c r="BS248" s="197"/>
      <c r="BT248" s="197"/>
      <c r="BU248" s="197"/>
      <c r="BV248" s="197"/>
      <c r="BW248" s="197"/>
      <c r="BX248" s="197"/>
      <c r="BY248" s="197"/>
      <c r="BZ248" s="197"/>
      <c r="CA248" s="197"/>
      <c r="CB248" s="197"/>
      <c r="CC248" s="197"/>
      <c r="CD248" s="197"/>
      <c r="CE248" s="197"/>
      <c r="CF248" s="197"/>
      <c r="CG248" s="197"/>
      <c r="CH248" s="197"/>
      <c r="CI248" s="197"/>
      <c r="CJ248" s="197"/>
      <c r="CK248" s="197"/>
      <c r="CL248" s="197"/>
      <c r="CM248" s="197"/>
      <c r="CN248" s="197"/>
      <c r="CO248" s="197"/>
      <c r="CP248" s="197"/>
      <c r="CQ248" s="197"/>
      <c r="CR248" s="197"/>
      <c r="CS248" s="197"/>
      <c r="CT248" s="197"/>
      <c r="CU248" s="197"/>
      <c r="CV248" s="197"/>
      <c r="CW248" s="197"/>
      <c r="CX248" s="197"/>
      <c r="CY248" s="197"/>
      <c r="CZ248" s="197"/>
      <c r="DA248" s="197"/>
      <c r="DB248" s="197"/>
      <c r="DC248" s="197"/>
      <c r="DD248" s="197"/>
      <c r="DE248" s="197"/>
      <c r="DF248" s="197"/>
      <c r="DG248" s="197"/>
      <c r="DH248" s="197"/>
      <c r="DI248" s="197"/>
      <c r="DJ248" s="197"/>
      <c r="DK248" s="197"/>
      <c r="DL248" s="197"/>
      <c r="DM248" s="197"/>
      <c r="DN248" s="197"/>
      <c r="DO248" s="197"/>
      <c r="DP248" s="197"/>
      <c r="DQ248" s="197"/>
      <c r="DR248" s="197"/>
      <c r="DS248" s="197"/>
      <c r="DT248" s="197"/>
      <c r="DU248" s="197"/>
      <c r="DV248" s="197"/>
      <c r="DW248" s="197"/>
      <c r="DX248" s="197"/>
      <c r="DY248" s="197"/>
      <c r="DZ248" s="197"/>
      <c r="EA248" s="197"/>
      <c r="EB248" s="197"/>
      <c r="EC248" s="197"/>
      <c r="ED248" s="197"/>
      <c r="EE248" s="197"/>
      <c r="EF248" s="197"/>
    </row>
    <row r="249" spans="1:136" s="21" customFormat="1" ht="15.75" hidden="1" customHeight="1" x14ac:dyDescent="0.25">
      <c r="A249" s="642">
        <v>34</v>
      </c>
      <c r="B249" s="642"/>
      <c r="C249" s="35"/>
      <c r="D249" s="640" t="s">
        <v>9</v>
      </c>
      <c r="E249" s="640"/>
      <c r="F249" s="640"/>
      <c r="G249" s="619"/>
      <c r="H249" s="19">
        <f t="shared" si="962"/>
        <v>0</v>
      </c>
      <c r="I249" s="52">
        <f>I250</f>
        <v>0</v>
      </c>
      <c r="J249" s="288">
        <f>J250</f>
        <v>0</v>
      </c>
      <c r="K249" s="53">
        <f t="shared" ref="K249:AQ249" si="983">K250</f>
        <v>0</v>
      </c>
      <c r="L249" s="53">
        <f t="shared" si="983"/>
        <v>0</v>
      </c>
      <c r="M249" s="53">
        <f t="shared" si="983"/>
        <v>0</v>
      </c>
      <c r="N249" s="53">
        <f t="shared" si="983"/>
        <v>0</v>
      </c>
      <c r="O249" s="307">
        <f t="shared" si="983"/>
        <v>0</v>
      </c>
      <c r="P249" s="213"/>
      <c r="Q249" s="213"/>
      <c r="R249" s="213"/>
      <c r="S249" s="213"/>
      <c r="T249" s="19">
        <f t="shared" si="964"/>
        <v>0</v>
      </c>
      <c r="U249" s="52"/>
      <c r="V249" s="288"/>
      <c r="W249" s="53"/>
      <c r="X249" s="53"/>
      <c r="Y249" s="53"/>
      <c r="Z249" s="53"/>
      <c r="AA249" s="53"/>
      <c r="AB249" s="53"/>
      <c r="AC249" s="53"/>
      <c r="AD249" s="53"/>
      <c r="AE249" s="54"/>
      <c r="AF249" s="478">
        <f t="shared" si="965"/>
        <v>0</v>
      </c>
      <c r="AG249" s="52"/>
      <c r="AH249" s="288"/>
      <c r="AI249" s="53">
        <f t="shared" si="983"/>
        <v>0</v>
      </c>
      <c r="AJ249" s="53">
        <f t="shared" si="983"/>
        <v>0</v>
      </c>
      <c r="AK249" s="53">
        <f t="shared" si="983"/>
        <v>0</v>
      </c>
      <c r="AL249" s="53">
        <f t="shared" si="983"/>
        <v>0</v>
      </c>
      <c r="AM249" s="53">
        <f t="shared" si="983"/>
        <v>0</v>
      </c>
      <c r="AN249" s="53">
        <f t="shared" si="983"/>
        <v>0</v>
      </c>
      <c r="AO249" s="53">
        <f t="shared" si="983"/>
        <v>0</v>
      </c>
      <c r="AP249" s="53">
        <f t="shared" si="983"/>
        <v>0</v>
      </c>
      <c r="AQ249" s="54">
        <f t="shared" si="983"/>
        <v>0</v>
      </c>
      <c r="AR249" s="183"/>
      <c r="AS249" s="196"/>
      <c r="AT249" s="196"/>
      <c r="AU249" s="438"/>
      <c r="AV249" s="438"/>
      <c r="AW249" s="124"/>
      <c r="AX249" s="124"/>
      <c r="AY249" s="12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  <c r="BM249" s="124"/>
      <c r="BN249" s="124"/>
      <c r="BO249" s="124"/>
      <c r="BP249" s="201"/>
      <c r="BQ249" s="201"/>
      <c r="BR249" s="201"/>
      <c r="BS249" s="201"/>
      <c r="BT249" s="201"/>
      <c r="BU249" s="201"/>
      <c r="BV249" s="201"/>
      <c r="BW249" s="201"/>
      <c r="BX249" s="201"/>
      <c r="BY249" s="201"/>
      <c r="BZ249" s="201"/>
      <c r="CA249" s="201"/>
      <c r="CB249" s="201"/>
      <c r="CC249" s="201"/>
      <c r="CD249" s="201"/>
      <c r="CE249" s="201"/>
      <c r="CF249" s="201"/>
      <c r="CG249" s="201"/>
      <c r="CH249" s="201"/>
      <c r="CI249" s="201"/>
      <c r="CJ249" s="201"/>
      <c r="CK249" s="201"/>
      <c r="CL249" s="201"/>
      <c r="CM249" s="201"/>
      <c r="CN249" s="201"/>
      <c r="CO249" s="201"/>
      <c r="CP249" s="201"/>
      <c r="CQ249" s="201"/>
      <c r="CR249" s="201"/>
      <c r="CS249" s="201"/>
      <c r="CT249" s="201"/>
      <c r="CU249" s="201"/>
      <c r="CV249" s="201"/>
      <c r="CW249" s="201"/>
      <c r="CX249" s="201"/>
      <c r="CY249" s="201"/>
      <c r="CZ249" s="201"/>
      <c r="DA249" s="201"/>
      <c r="DB249" s="201"/>
      <c r="DC249" s="201"/>
      <c r="DD249" s="201"/>
      <c r="DE249" s="201"/>
      <c r="DF249" s="201"/>
      <c r="DG249" s="201"/>
      <c r="DH249" s="201"/>
      <c r="DI249" s="201"/>
      <c r="DJ249" s="201"/>
      <c r="DK249" s="201"/>
      <c r="DL249" s="201"/>
      <c r="DM249" s="201"/>
      <c r="DN249" s="201"/>
      <c r="DO249" s="201"/>
      <c r="DP249" s="201"/>
      <c r="DQ249" s="201"/>
      <c r="DR249" s="201"/>
      <c r="DS249" s="201"/>
      <c r="DT249" s="201"/>
      <c r="DU249" s="201"/>
      <c r="DV249" s="201"/>
      <c r="DW249" s="201"/>
      <c r="DX249" s="201"/>
      <c r="DY249" s="201"/>
      <c r="DZ249" s="201"/>
      <c r="EA249" s="201"/>
      <c r="EB249" s="201"/>
      <c r="EC249" s="201"/>
      <c r="ED249" s="201"/>
      <c r="EE249" s="201"/>
      <c r="EF249" s="201"/>
    </row>
    <row r="250" spans="1:136" s="24" customFormat="1" ht="15.75" hidden="1" customHeight="1" x14ac:dyDescent="0.25">
      <c r="A250" s="603">
        <v>343</v>
      </c>
      <c r="B250" s="603"/>
      <c r="C250" s="603"/>
      <c r="D250" s="604" t="s">
        <v>10</v>
      </c>
      <c r="E250" s="604"/>
      <c r="F250" s="604"/>
      <c r="G250" s="604"/>
      <c r="H250" s="22">
        <f t="shared" si="962"/>
        <v>0</v>
      </c>
      <c r="I250" s="55"/>
      <c r="J250" s="289"/>
      <c r="K250" s="56"/>
      <c r="L250" s="56"/>
      <c r="M250" s="56"/>
      <c r="N250" s="56"/>
      <c r="O250" s="308"/>
      <c r="P250" s="213"/>
      <c r="Q250" s="213"/>
      <c r="R250" s="213"/>
      <c r="S250" s="213"/>
      <c r="T250" s="23">
        <f t="shared" si="964"/>
        <v>0</v>
      </c>
      <c r="U250" s="55"/>
      <c r="V250" s="289"/>
      <c r="W250" s="56"/>
      <c r="X250" s="56"/>
      <c r="Y250" s="56"/>
      <c r="Z250" s="56"/>
      <c r="AA250" s="56"/>
      <c r="AB250" s="56"/>
      <c r="AC250" s="56"/>
      <c r="AD250" s="56"/>
      <c r="AE250" s="57"/>
      <c r="AF250" s="479">
        <f t="shared" si="965"/>
        <v>0</v>
      </c>
      <c r="AG250" s="55"/>
      <c r="AH250" s="289"/>
      <c r="AI250" s="56"/>
      <c r="AJ250" s="56"/>
      <c r="AK250" s="56"/>
      <c r="AL250" s="56"/>
      <c r="AM250" s="56"/>
      <c r="AN250" s="56"/>
      <c r="AO250" s="56"/>
      <c r="AP250" s="56"/>
      <c r="AQ250" s="57"/>
      <c r="AR250" s="183"/>
      <c r="AS250" s="124"/>
      <c r="AT250" s="124"/>
      <c r="AU250" s="124"/>
      <c r="AV250" s="124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</row>
    <row r="251" spans="1:136" s="18" customFormat="1" ht="15.75" hidden="1" customHeight="1" x14ac:dyDescent="0.25">
      <c r="A251" s="20">
        <v>4</v>
      </c>
      <c r="B251" s="38"/>
      <c r="C251" s="38"/>
      <c r="D251" s="618" t="s">
        <v>17</v>
      </c>
      <c r="E251" s="618"/>
      <c r="F251" s="618"/>
      <c r="G251" s="619"/>
      <c r="H251" s="19">
        <f t="shared" si="962"/>
        <v>0</v>
      </c>
      <c r="I251" s="52">
        <f>I252</f>
        <v>0</v>
      </c>
      <c r="J251" s="288">
        <f>J252</f>
        <v>0</v>
      </c>
      <c r="K251" s="53">
        <f t="shared" ref="K251:AQ251" si="984">K252</f>
        <v>0</v>
      </c>
      <c r="L251" s="53">
        <f t="shared" si="984"/>
        <v>0</v>
      </c>
      <c r="M251" s="53">
        <f t="shared" si="984"/>
        <v>0</v>
      </c>
      <c r="N251" s="53">
        <f t="shared" si="984"/>
        <v>0</v>
      </c>
      <c r="O251" s="307">
        <f t="shared" si="984"/>
        <v>0</v>
      </c>
      <c r="P251" s="213"/>
      <c r="Q251" s="213"/>
      <c r="R251" s="213"/>
      <c r="S251" s="213"/>
      <c r="T251" s="19">
        <f t="shared" si="964"/>
        <v>0</v>
      </c>
      <c r="U251" s="52"/>
      <c r="V251" s="288"/>
      <c r="W251" s="53"/>
      <c r="X251" s="53"/>
      <c r="Y251" s="53"/>
      <c r="Z251" s="53"/>
      <c r="AA251" s="53"/>
      <c r="AB251" s="53"/>
      <c r="AC251" s="53"/>
      <c r="AD251" s="53"/>
      <c r="AE251" s="54"/>
      <c r="AF251" s="478">
        <f t="shared" si="965"/>
        <v>0</v>
      </c>
      <c r="AG251" s="52"/>
      <c r="AH251" s="288"/>
      <c r="AI251" s="53">
        <f t="shared" si="984"/>
        <v>0</v>
      </c>
      <c r="AJ251" s="53">
        <f t="shared" si="984"/>
        <v>0</v>
      </c>
      <c r="AK251" s="53">
        <f t="shared" si="984"/>
        <v>0</v>
      </c>
      <c r="AL251" s="53">
        <f t="shared" si="984"/>
        <v>0</v>
      </c>
      <c r="AM251" s="53">
        <f t="shared" si="984"/>
        <v>0</v>
      </c>
      <c r="AN251" s="53">
        <f t="shared" si="984"/>
        <v>0</v>
      </c>
      <c r="AO251" s="53">
        <f t="shared" si="984"/>
        <v>0</v>
      </c>
      <c r="AP251" s="53">
        <f>AP252</f>
        <v>0</v>
      </c>
      <c r="AQ251" s="54">
        <f t="shared" si="984"/>
        <v>0</v>
      </c>
      <c r="AR251" s="183"/>
      <c r="AS251" s="108"/>
      <c r="AT251" s="108"/>
      <c r="AU251" s="108"/>
      <c r="AV251" s="108"/>
      <c r="AW251" s="193"/>
      <c r="AX251" s="193"/>
      <c r="AY251" s="193"/>
      <c r="AZ251" s="193"/>
      <c r="BA251" s="193"/>
      <c r="BB251" s="193"/>
      <c r="BC251" s="193"/>
      <c r="BD251" s="193"/>
      <c r="BE251" s="193"/>
      <c r="BF251" s="193"/>
      <c r="BG251" s="193"/>
      <c r="BH251" s="193"/>
      <c r="BI251" s="193"/>
      <c r="BJ251" s="193"/>
      <c r="BK251" s="193"/>
      <c r="BL251" s="193"/>
      <c r="BM251" s="193"/>
      <c r="BN251" s="193"/>
      <c r="BO251" s="193"/>
      <c r="BP251" s="200"/>
      <c r="BQ251" s="200"/>
      <c r="BR251" s="200"/>
      <c r="BS251" s="200"/>
      <c r="BT251" s="200"/>
      <c r="BU251" s="200"/>
      <c r="BV251" s="200"/>
      <c r="BW251" s="200"/>
      <c r="BX251" s="200"/>
      <c r="BY251" s="200"/>
      <c r="BZ251" s="200"/>
      <c r="CA251" s="200"/>
      <c r="CB251" s="200"/>
      <c r="CC251" s="200"/>
      <c r="CD251" s="200"/>
      <c r="CE251" s="200"/>
      <c r="CF251" s="200"/>
      <c r="CG251" s="200"/>
      <c r="CH251" s="200"/>
      <c r="CI251" s="200"/>
      <c r="CJ251" s="200"/>
      <c r="CK251" s="200"/>
      <c r="CL251" s="200"/>
      <c r="CM251" s="200"/>
      <c r="CN251" s="200"/>
      <c r="CO251" s="200"/>
      <c r="CP251" s="200"/>
      <c r="CQ251" s="200"/>
      <c r="CR251" s="200"/>
      <c r="CS251" s="200"/>
      <c r="CT251" s="200"/>
      <c r="CU251" s="200"/>
      <c r="CV251" s="200"/>
      <c r="CW251" s="200"/>
      <c r="CX251" s="200"/>
      <c r="CY251" s="200"/>
      <c r="CZ251" s="200"/>
      <c r="DA251" s="200"/>
      <c r="DB251" s="200"/>
      <c r="DC251" s="200"/>
      <c r="DD251" s="200"/>
      <c r="DE251" s="200"/>
      <c r="DF251" s="200"/>
      <c r="DG251" s="200"/>
      <c r="DH251" s="200"/>
      <c r="DI251" s="200"/>
      <c r="DJ251" s="200"/>
      <c r="DK251" s="200"/>
      <c r="DL251" s="200"/>
      <c r="DM251" s="200"/>
      <c r="DN251" s="200"/>
      <c r="DO251" s="200"/>
      <c r="DP251" s="200"/>
      <c r="DQ251" s="200"/>
      <c r="DR251" s="200"/>
      <c r="DS251" s="200"/>
      <c r="DT251" s="200"/>
      <c r="DU251" s="200"/>
      <c r="DV251" s="200"/>
      <c r="DW251" s="200"/>
      <c r="DX251" s="200"/>
      <c r="DY251" s="200"/>
      <c r="DZ251" s="200"/>
      <c r="EA251" s="200"/>
      <c r="EB251" s="200"/>
      <c r="EC251" s="200"/>
      <c r="ED251" s="200"/>
      <c r="EE251" s="200"/>
      <c r="EF251" s="200"/>
    </row>
    <row r="252" spans="1:136" s="21" customFormat="1" ht="24.75" hidden="1" customHeight="1" x14ac:dyDescent="0.25">
      <c r="A252" s="642">
        <v>42</v>
      </c>
      <c r="B252" s="642"/>
      <c r="C252" s="20"/>
      <c r="D252" s="640" t="s">
        <v>45</v>
      </c>
      <c r="E252" s="640"/>
      <c r="F252" s="640"/>
      <c r="G252" s="619"/>
      <c r="H252" s="19">
        <f t="shared" si="962"/>
        <v>0</v>
      </c>
      <c r="I252" s="52">
        <f>SUM(I253:I254)</f>
        <v>0</v>
      </c>
      <c r="J252" s="288">
        <f>SUM(J253:J254)</f>
        <v>0</v>
      </c>
      <c r="K252" s="53">
        <f t="shared" ref="K252:N252" si="985">SUM(K253:K254)</f>
        <v>0</v>
      </c>
      <c r="L252" s="53">
        <f t="shared" si="985"/>
        <v>0</v>
      </c>
      <c r="M252" s="53">
        <f t="shared" si="985"/>
        <v>0</v>
      </c>
      <c r="N252" s="53">
        <f t="shared" si="985"/>
        <v>0</v>
      </c>
      <c r="O252" s="307">
        <f t="shared" ref="O252" si="986">SUM(O253:O254)</f>
        <v>0</v>
      </c>
      <c r="P252" s="213"/>
      <c r="Q252" s="213"/>
      <c r="R252" s="213"/>
      <c r="S252" s="213"/>
      <c r="T252" s="19">
        <f t="shared" si="964"/>
        <v>0</v>
      </c>
      <c r="U252" s="52"/>
      <c r="V252" s="288"/>
      <c r="W252" s="53"/>
      <c r="X252" s="53"/>
      <c r="Y252" s="53"/>
      <c r="Z252" s="53"/>
      <c r="AA252" s="53"/>
      <c r="AB252" s="53"/>
      <c r="AC252" s="53"/>
      <c r="AD252" s="53"/>
      <c r="AE252" s="54"/>
      <c r="AF252" s="478">
        <f t="shared" si="965"/>
        <v>0</v>
      </c>
      <c r="AG252" s="52"/>
      <c r="AH252" s="288"/>
      <c r="AI252" s="53">
        <f t="shared" ref="AI252:AO252" si="987">SUM(AI253:AI254)</f>
        <v>0</v>
      </c>
      <c r="AJ252" s="53">
        <f t="shared" si="987"/>
        <v>0</v>
      </c>
      <c r="AK252" s="53">
        <f t="shared" si="987"/>
        <v>0</v>
      </c>
      <c r="AL252" s="53">
        <f t="shared" si="987"/>
        <v>0</v>
      </c>
      <c r="AM252" s="53">
        <f t="shared" ref="AM252" si="988">SUM(AM253:AM254)</f>
        <v>0</v>
      </c>
      <c r="AN252" s="53">
        <f t="shared" si="987"/>
        <v>0</v>
      </c>
      <c r="AO252" s="53">
        <f t="shared" si="987"/>
        <v>0</v>
      </c>
      <c r="AP252" s="53">
        <f>SUM(AP253:AP254)</f>
        <v>0</v>
      </c>
      <c r="AQ252" s="54">
        <f t="shared" ref="AQ252" si="989">SUM(AQ253:AQ254)</f>
        <v>0</v>
      </c>
      <c r="AR252" s="183"/>
      <c r="AS252" s="108"/>
      <c r="AT252" s="108"/>
      <c r="AU252" s="108"/>
      <c r="AV252" s="108"/>
      <c r="AW252" s="124"/>
      <c r="AX252" s="124"/>
      <c r="AY252" s="124"/>
      <c r="AZ252" s="124"/>
      <c r="BA252" s="124"/>
      <c r="BB252" s="124"/>
      <c r="BC252" s="124"/>
      <c r="BD252" s="124"/>
      <c r="BE252" s="124"/>
      <c r="BF252" s="124"/>
      <c r="BG252" s="124"/>
      <c r="BH252" s="124"/>
      <c r="BI252" s="124"/>
      <c r="BJ252" s="124"/>
      <c r="BK252" s="124"/>
      <c r="BL252" s="124"/>
      <c r="BM252" s="124"/>
      <c r="BN252" s="124"/>
      <c r="BO252" s="124"/>
      <c r="BP252" s="201"/>
      <c r="BQ252" s="201"/>
      <c r="BR252" s="201"/>
      <c r="BS252" s="201"/>
      <c r="BT252" s="201"/>
      <c r="BU252" s="201"/>
      <c r="BV252" s="201"/>
      <c r="BW252" s="201"/>
      <c r="BX252" s="201"/>
      <c r="BY252" s="201"/>
      <c r="BZ252" s="201"/>
      <c r="CA252" s="201"/>
      <c r="CB252" s="201"/>
      <c r="CC252" s="201"/>
      <c r="CD252" s="201"/>
      <c r="CE252" s="201"/>
      <c r="CF252" s="201"/>
      <c r="CG252" s="201"/>
      <c r="CH252" s="201"/>
      <c r="CI252" s="201"/>
      <c r="CJ252" s="201"/>
      <c r="CK252" s="201"/>
      <c r="CL252" s="201"/>
      <c r="CM252" s="201"/>
      <c r="CN252" s="201"/>
      <c r="CO252" s="201"/>
      <c r="CP252" s="201"/>
      <c r="CQ252" s="201"/>
      <c r="CR252" s="201"/>
      <c r="CS252" s="201"/>
      <c r="CT252" s="201"/>
      <c r="CU252" s="201"/>
      <c r="CV252" s="201"/>
      <c r="CW252" s="201"/>
      <c r="CX252" s="201"/>
      <c r="CY252" s="201"/>
      <c r="CZ252" s="201"/>
      <c r="DA252" s="201"/>
      <c r="DB252" s="201"/>
      <c r="DC252" s="201"/>
      <c r="DD252" s="201"/>
      <c r="DE252" s="201"/>
      <c r="DF252" s="201"/>
      <c r="DG252" s="201"/>
      <c r="DH252" s="201"/>
      <c r="DI252" s="201"/>
      <c r="DJ252" s="201"/>
      <c r="DK252" s="201"/>
      <c r="DL252" s="201"/>
      <c r="DM252" s="201"/>
      <c r="DN252" s="201"/>
      <c r="DO252" s="201"/>
      <c r="DP252" s="201"/>
      <c r="DQ252" s="201"/>
      <c r="DR252" s="201"/>
      <c r="DS252" s="201"/>
      <c r="DT252" s="201"/>
      <c r="DU252" s="201"/>
      <c r="DV252" s="201"/>
      <c r="DW252" s="201"/>
      <c r="DX252" s="201"/>
      <c r="DY252" s="201"/>
      <c r="DZ252" s="201"/>
      <c r="EA252" s="201"/>
      <c r="EB252" s="201"/>
      <c r="EC252" s="201"/>
      <c r="ED252" s="201"/>
      <c r="EE252" s="201"/>
      <c r="EF252" s="201"/>
    </row>
    <row r="253" spans="1:136" s="24" customFormat="1" ht="15.75" hidden="1" customHeight="1" x14ac:dyDescent="0.25">
      <c r="A253" s="603">
        <v>422</v>
      </c>
      <c r="B253" s="603"/>
      <c r="C253" s="603"/>
      <c r="D253" s="604" t="s">
        <v>11</v>
      </c>
      <c r="E253" s="604"/>
      <c r="F253" s="604"/>
      <c r="G253" s="604"/>
      <c r="H253" s="22">
        <f t="shared" si="962"/>
        <v>0</v>
      </c>
      <c r="I253" s="55"/>
      <c r="J253" s="289"/>
      <c r="K253" s="56"/>
      <c r="L253" s="56"/>
      <c r="M253" s="56"/>
      <c r="N253" s="56"/>
      <c r="O253" s="308"/>
      <c r="P253" s="213"/>
      <c r="Q253" s="213"/>
      <c r="R253" s="213"/>
      <c r="S253" s="213"/>
      <c r="T253" s="23">
        <f t="shared" si="964"/>
        <v>0</v>
      </c>
      <c r="U253" s="55"/>
      <c r="V253" s="289"/>
      <c r="W253" s="56"/>
      <c r="X253" s="56"/>
      <c r="Y253" s="56"/>
      <c r="Z253" s="56"/>
      <c r="AA253" s="56"/>
      <c r="AB253" s="56"/>
      <c r="AC253" s="56"/>
      <c r="AD253" s="56"/>
      <c r="AE253" s="57"/>
      <c r="AF253" s="479">
        <f t="shared" si="965"/>
        <v>0</v>
      </c>
      <c r="AG253" s="55"/>
      <c r="AH253" s="289"/>
      <c r="AI253" s="56"/>
      <c r="AJ253" s="56"/>
      <c r="AK253" s="56"/>
      <c r="AL253" s="56"/>
      <c r="AM253" s="56"/>
      <c r="AN253" s="56"/>
      <c r="AO253" s="56"/>
      <c r="AP253" s="56"/>
      <c r="AQ253" s="57"/>
      <c r="AR253" s="183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97"/>
      <c r="BQ253" s="197"/>
      <c r="BR253" s="197"/>
      <c r="BS253" s="197"/>
      <c r="BT253" s="197"/>
      <c r="BU253" s="197"/>
      <c r="BV253" s="197"/>
      <c r="BW253" s="197"/>
      <c r="BX253" s="197"/>
      <c r="BY253" s="197"/>
      <c r="BZ253" s="197"/>
      <c r="CA253" s="197"/>
      <c r="CB253" s="197"/>
      <c r="CC253" s="197"/>
      <c r="CD253" s="197"/>
      <c r="CE253" s="197"/>
      <c r="CF253" s="197"/>
      <c r="CG253" s="197"/>
      <c r="CH253" s="197"/>
      <c r="CI253" s="197"/>
      <c r="CJ253" s="197"/>
      <c r="CK253" s="197"/>
      <c r="CL253" s="197"/>
      <c r="CM253" s="197"/>
      <c r="CN253" s="197"/>
      <c r="CO253" s="197"/>
      <c r="CP253" s="197"/>
      <c r="CQ253" s="197"/>
      <c r="CR253" s="197"/>
      <c r="CS253" s="197"/>
      <c r="CT253" s="197"/>
      <c r="CU253" s="197"/>
      <c r="CV253" s="197"/>
      <c r="CW253" s="197"/>
      <c r="CX253" s="197"/>
      <c r="CY253" s="197"/>
      <c r="CZ253" s="197"/>
      <c r="DA253" s="197"/>
      <c r="DB253" s="197"/>
      <c r="DC253" s="197"/>
      <c r="DD253" s="197"/>
      <c r="DE253" s="197"/>
      <c r="DF253" s="197"/>
      <c r="DG253" s="197"/>
      <c r="DH253" s="197"/>
      <c r="DI253" s="197"/>
      <c r="DJ253" s="197"/>
      <c r="DK253" s="197"/>
      <c r="DL253" s="197"/>
      <c r="DM253" s="197"/>
      <c r="DN253" s="197"/>
      <c r="DO253" s="197"/>
      <c r="DP253" s="197"/>
      <c r="DQ253" s="197"/>
      <c r="DR253" s="197"/>
      <c r="DS253" s="197"/>
      <c r="DT253" s="197"/>
      <c r="DU253" s="197"/>
      <c r="DV253" s="197"/>
      <c r="DW253" s="197"/>
      <c r="DX253" s="197"/>
      <c r="DY253" s="197"/>
      <c r="DZ253" s="197"/>
      <c r="EA253" s="197"/>
      <c r="EB253" s="197"/>
      <c r="EC253" s="197"/>
      <c r="ED253" s="197"/>
      <c r="EE253" s="197"/>
      <c r="EF253" s="197"/>
    </row>
    <row r="254" spans="1:136" s="24" customFormat="1" ht="29.25" hidden="1" customHeight="1" x14ac:dyDescent="0.25">
      <c r="A254" s="603">
        <v>424</v>
      </c>
      <c r="B254" s="603"/>
      <c r="C254" s="603"/>
      <c r="D254" s="604" t="s">
        <v>46</v>
      </c>
      <c r="E254" s="604"/>
      <c r="F254" s="604"/>
      <c r="G254" s="604"/>
      <c r="H254" s="22">
        <f t="shared" si="962"/>
        <v>0</v>
      </c>
      <c r="I254" s="55"/>
      <c r="J254" s="289"/>
      <c r="K254" s="56"/>
      <c r="L254" s="56"/>
      <c r="M254" s="56"/>
      <c r="N254" s="56"/>
      <c r="O254" s="308"/>
      <c r="P254" s="213"/>
      <c r="Q254" s="213"/>
      <c r="R254" s="213"/>
      <c r="S254" s="213"/>
      <c r="T254" s="23">
        <f t="shared" si="964"/>
        <v>0</v>
      </c>
      <c r="U254" s="55"/>
      <c r="V254" s="289"/>
      <c r="W254" s="56"/>
      <c r="X254" s="56"/>
      <c r="Y254" s="56"/>
      <c r="Z254" s="56"/>
      <c r="AA254" s="56"/>
      <c r="AB254" s="56"/>
      <c r="AC254" s="56"/>
      <c r="AD254" s="56"/>
      <c r="AE254" s="57"/>
      <c r="AF254" s="479">
        <f t="shared" si="965"/>
        <v>0</v>
      </c>
      <c r="AG254" s="55"/>
      <c r="AH254" s="289"/>
      <c r="AI254" s="56"/>
      <c r="AJ254" s="56"/>
      <c r="AK254" s="56"/>
      <c r="AL254" s="56"/>
      <c r="AM254" s="56"/>
      <c r="AN254" s="56"/>
      <c r="AO254" s="56"/>
      <c r="AP254" s="56"/>
      <c r="AQ254" s="57"/>
      <c r="AR254" s="183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97"/>
      <c r="BQ254" s="197"/>
      <c r="BR254" s="197"/>
      <c r="BS254" s="197"/>
      <c r="BT254" s="197"/>
      <c r="BU254" s="197"/>
      <c r="BV254" s="197"/>
      <c r="BW254" s="197"/>
      <c r="BX254" s="197"/>
      <c r="BY254" s="197"/>
      <c r="BZ254" s="197"/>
      <c r="CA254" s="197"/>
      <c r="CB254" s="197"/>
      <c r="CC254" s="197"/>
      <c r="CD254" s="197"/>
      <c r="CE254" s="197"/>
      <c r="CF254" s="197"/>
      <c r="CG254" s="197"/>
      <c r="CH254" s="197"/>
      <c r="CI254" s="197"/>
      <c r="CJ254" s="197"/>
      <c r="CK254" s="197"/>
      <c r="CL254" s="197"/>
      <c r="CM254" s="197"/>
      <c r="CN254" s="197"/>
      <c r="CO254" s="197"/>
      <c r="CP254" s="197"/>
      <c r="CQ254" s="197"/>
      <c r="CR254" s="197"/>
      <c r="CS254" s="197"/>
      <c r="CT254" s="197"/>
      <c r="CU254" s="197"/>
      <c r="CV254" s="197"/>
      <c r="CW254" s="197"/>
      <c r="CX254" s="197"/>
      <c r="CY254" s="197"/>
      <c r="CZ254" s="197"/>
      <c r="DA254" s="197"/>
      <c r="DB254" s="197"/>
      <c r="DC254" s="197"/>
      <c r="DD254" s="197"/>
      <c r="DE254" s="197"/>
      <c r="DF254" s="197"/>
      <c r="DG254" s="197"/>
      <c r="DH254" s="197"/>
      <c r="DI254" s="197"/>
      <c r="DJ254" s="197"/>
      <c r="DK254" s="197"/>
      <c r="DL254" s="197"/>
      <c r="DM254" s="197"/>
      <c r="DN254" s="197"/>
      <c r="DO254" s="197"/>
      <c r="DP254" s="197"/>
      <c r="DQ254" s="197"/>
      <c r="DR254" s="197"/>
      <c r="DS254" s="197"/>
      <c r="DT254" s="197"/>
      <c r="DU254" s="197"/>
      <c r="DV254" s="197"/>
      <c r="DW254" s="197"/>
      <c r="DX254" s="197"/>
      <c r="DY254" s="197"/>
      <c r="DZ254" s="197"/>
      <c r="EA254" s="197"/>
      <c r="EB254" s="197"/>
      <c r="EC254" s="197"/>
      <c r="ED254" s="197"/>
      <c r="EE254" s="197"/>
      <c r="EF254" s="197"/>
    </row>
    <row r="255" spans="1:136" ht="0" hidden="1" customHeight="1" x14ac:dyDescent="0.25">
      <c r="P255" s="213"/>
      <c r="Q255" s="213"/>
      <c r="R255" s="213"/>
      <c r="S255" s="213"/>
    </row>
    <row r="256" spans="1:136" ht="0" hidden="1" customHeight="1" x14ac:dyDescent="0.25">
      <c r="P256" s="213"/>
      <c r="Q256" s="213"/>
      <c r="R256" s="213"/>
      <c r="S256" s="213"/>
    </row>
    <row r="257" spans="1:44" ht="0" hidden="1" customHeight="1" x14ac:dyDescent="0.25">
      <c r="P257" s="213"/>
      <c r="Q257" s="213"/>
      <c r="R257" s="213"/>
      <c r="S257" s="213"/>
    </row>
    <row r="258" spans="1:44" ht="0" hidden="1" customHeight="1" x14ac:dyDescent="0.25">
      <c r="P258" s="213"/>
      <c r="Q258" s="213"/>
      <c r="R258" s="213"/>
      <c r="S258" s="213"/>
    </row>
    <row r="259" spans="1:44" ht="0" hidden="1" customHeight="1" x14ac:dyDescent="0.25">
      <c r="P259" s="213"/>
      <c r="Q259" s="213"/>
      <c r="R259" s="213"/>
      <c r="S259" s="213"/>
    </row>
    <row r="260" spans="1:44" ht="0" hidden="1" customHeight="1" x14ac:dyDescent="0.25">
      <c r="P260" s="213"/>
      <c r="Q260" s="213"/>
      <c r="R260" s="213"/>
      <c r="S260" s="213"/>
    </row>
    <row r="261" spans="1:44" ht="0" hidden="1" customHeight="1" x14ac:dyDescent="0.25">
      <c r="P261" s="213"/>
      <c r="Q261" s="213"/>
      <c r="R261" s="213"/>
      <c r="S261" s="213"/>
    </row>
    <row r="262" spans="1:44" ht="0" hidden="1" customHeight="1" x14ac:dyDescent="0.25">
      <c r="P262" s="213"/>
      <c r="Q262" s="213"/>
      <c r="R262" s="213"/>
      <c r="S262" s="213"/>
    </row>
    <row r="263" spans="1:44" ht="0" hidden="1" customHeight="1" x14ac:dyDescent="0.25">
      <c r="P263" s="213"/>
      <c r="Q263" s="213"/>
      <c r="R263" s="213"/>
      <c r="S263" s="213"/>
    </row>
    <row r="264" spans="1:44" ht="0" hidden="1" customHeight="1" x14ac:dyDescent="0.25">
      <c r="P264" s="213"/>
      <c r="Q264" s="213"/>
      <c r="R264" s="213"/>
      <c r="S264" s="213"/>
    </row>
    <row r="265" spans="1:44" ht="0" hidden="1" customHeight="1" x14ac:dyDescent="0.25">
      <c r="P265" s="213"/>
      <c r="Q265" s="213"/>
      <c r="R265" s="213"/>
      <c r="S265" s="213"/>
    </row>
    <row r="266" spans="1:44" ht="0" hidden="1" customHeight="1" x14ac:dyDescent="0.25">
      <c r="P266" s="213"/>
      <c r="Q266" s="213"/>
      <c r="R266" s="213"/>
      <c r="S266" s="213"/>
    </row>
    <row r="267" spans="1:44" ht="0" hidden="1" customHeight="1" x14ac:dyDescent="0.25">
      <c r="P267" s="213"/>
      <c r="Q267" s="213"/>
      <c r="R267" s="213"/>
      <c r="S267" s="213"/>
    </row>
    <row r="268" spans="1:44" ht="0" hidden="1" customHeight="1" x14ac:dyDescent="0.25">
      <c r="P268" s="213"/>
      <c r="Q268" s="213"/>
      <c r="R268" s="213"/>
      <c r="S268" s="213"/>
    </row>
    <row r="269" spans="1:44" ht="0" hidden="1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72"/>
      <c r="K269" s="3"/>
      <c r="L269" s="3"/>
      <c r="M269" s="3"/>
      <c r="N269" s="3"/>
      <c r="O269" s="72"/>
      <c r="P269" s="213"/>
      <c r="Q269" s="213"/>
      <c r="R269" s="213"/>
      <c r="S269" s="213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198"/>
    </row>
    <row r="270" spans="1:44" ht="0" hidden="1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72"/>
      <c r="K270" s="3"/>
      <c r="L270" s="3"/>
      <c r="M270" s="3"/>
      <c r="N270" s="3"/>
      <c r="O270" s="72"/>
      <c r="P270" s="213"/>
      <c r="Q270" s="213"/>
      <c r="R270" s="213"/>
      <c r="S270" s="213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198"/>
    </row>
    <row r="271" spans="1:44" ht="0" hidden="1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72"/>
      <c r="K271" s="3"/>
      <c r="L271" s="3"/>
      <c r="M271" s="3"/>
      <c r="N271" s="3"/>
      <c r="O271" s="72"/>
      <c r="P271" s="213"/>
      <c r="Q271" s="213"/>
      <c r="R271" s="213"/>
      <c r="S271" s="213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198"/>
    </row>
    <row r="272" spans="1:44" ht="0" hidden="1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72"/>
      <c r="K272" s="3"/>
      <c r="L272" s="3"/>
      <c r="M272" s="3"/>
      <c r="N272" s="3"/>
      <c r="O272" s="72"/>
      <c r="P272" s="213"/>
      <c r="Q272" s="213"/>
      <c r="R272" s="213"/>
      <c r="S272" s="213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198"/>
    </row>
    <row r="273" spans="1:44" ht="0" hidden="1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72"/>
      <c r="K273" s="3"/>
      <c r="L273" s="3"/>
      <c r="M273" s="3"/>
      <c r="N273" s="3"/>
      <c r="O273" s="72"/>
      <c r="P273" s="213"/>
      <c r="Q273" s="213"/>
      <c r="R273" s="213"/>
      <c r="S273" s="213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198"/>
    </row>
    <row r="274" spans="1:44" ht="0" hidden="1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72"/>
      <c r="K274" s="3"/>
      <c r="L274" s="3"/>
      <c r="M274" s="3"/>
      <c r="N274" s="3"/>
      <c r="O274" s="72"/>
      <c r="P274" s="213"/>
      <c r="Q274" s="213"/>
      <c r="R274" s="213"/>
      <c r="S274" s="213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198"/>
    </row>
    <row r="275" spans="1:44" ht="0" hidden="1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72"/>
      <c r="K275" s="3"/>
      <c r="L275" s="3"/>
      <c r="M275" s="3"/>
      <c r="N275" s="3"/>
      <c r="O275" s="72"/>
      <c r="P275" s="213"/>
      <c r="Q275" s="213"/>
      <c r="R275" s="213"/>
      <c r="S275" s="213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198"/>
    </row>
    <row r="276" spans="1:44" ht="0" hidden="1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72"/>
      <c r="K276" s="3"/>
      <c r="L276" s="3"/>
      <c r="M276" s="3"/>
      <c r="N276" s="3"/>
      <c r="O276" s="72"/>
      <c r="P276" s="213"/>
      <c r="Q276" s="213"/>
      <c r="R276" s="213"/>
      <c r="S276" s="213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198"/>
    </row>
    <row r="277" spans="1:44" ht="0" hidden="1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72"/>
      <c r="K277" s="3"/>
      <c r="L277" s="3"/>
      <c r="M277" s="3"/>
      <c r="N277" s="3"/>
      <c r="O277" s="72"/>
      <c r="P277" s="213"/>
      <c r="Q277" s="213"/>
      <c r="R277" s="213"/>
      <c r="S277" s="213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198"/>
    </row>
    <row r="278" spans="1:44" ht="0" hidden="1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72"/>
      <c r="K278" s="3"/>
      <c r="L278" s="3"/>
      <c r="M278" s="3"/>
      <c r="N278" s="3"/>
      <c r="O278" s="72"/>
      <c r="P278" s="213"/>
      <c r="Q278" s="213"/>
      <c r="R278" s="213"/>
      <c r="S278" s="213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198"/>
    </row>
    <row r="279" spans="1:44" ht="0" hidden="1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72"/>
      <c r="K279" s="3"/>
      <c r="L279" s="3"/>
      <c r="M279" s="3"/>
      <c r="N279" s="3"/>
      <c r="O279" s="72"/>
      <c r="P279" s="213"/>
      <c r="Q279" s="213"/>
      <c r="R279" s="213"/>
      <c r="S279" s="213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198"/>
    </row>
    <row r="280" spans="1:44" ht="0" hidden="1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72"/>
      <c r="K280" s="3"/>
      <c r="L280" s="3"/>
      <c r="M280" s="3"/>
      <c r="N280" s="3"/>
      <c r="O280" s="72"/>
      <c r="P280" s="213"/>
      <c r="Q280" s="213"/>
      <c r="R280" s="213"/>
      <c r="S280" s="213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98"/>
    </row>
    <row r="281" spans="1:44" ht="0" hidden="1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72"/>
      <c r="K281" s="3"/>
      <c r="L281" s="3"/>
      <c r="M281" s="3"/>
      <c r="N281" s="3"/>
      <c r="O281" s="72"/>
      <c r="P281" s="213"/>
      <c r="Q281" s="213"/>
      <c r="R281" s="213"/>
      <c r="S281" s="213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198"/>
    </row>
    <row r="282" spans="1:44" ht="0" hidden="1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72"/>
      <c r="K282" s="3"/>
      <c r="L282" s="3"/>
      <c r="M282" s="3"/>
      <c r="N282" s="3"/>
      <c r="O282" s="72"/>
      <c r="P282" s="213"/>
      <c r="Q282" s="213"/>
      <c r="R282" s="213"/>
      <c r="S282" s="213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198"/>
    </row>
    <row r="283" spans="1:44" ht="0" hidden="1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72"/>
      <c r="K283" s="3"/>
      <c r="L283" s="3"/>
      <c r="M283" s="3"/>
      <c r="N283" s="3"/>
      <c r="O283" s="72"/>
      <c r="P283" s="213"/>
      <c r="Q283" s="213"/>
      <c r="R283" s="213"/>
      <c r="S283" s="213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198"/>
    </row>
    <row r="284" spans="1:44" ht="0" hidden="1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72"/>
      <c r="K284" s="3"/>
      <c r="L284" s="3"/>
      <c r="M284" s="3"/>
      <c r="N284" s="3"/>
      <c r="O284" s="72"/>
      <c r="P284" s="213"/>
      <c r="Q284" s="213"/>
      <c r="R284" s="213"/>
      <c r="S284" s="213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198"/>
    </row>
    <row r="285" spans="1:44" ht="0" hidden="1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72"/>
      <c r="K285" s="3"/>
      <c r="L285" s="3"/>
      <c r="M285" s="3"/>
      <c r="N285" s="3"/>
      <c r="O285" s="72"/>
      <c r="P285" s="213"/>
      <c r="Q285" s="213"/>
      <c r="R285" s="213"/>
      <c r="S285" s="213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198"/>
    </row>
    <row r="286" spans="1:44" ht="0" hidden="1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72"/>
      <c r="K286" s="3"/>
      <c r="L286" s="3"/>
      <c r="M286" s="3"/>
      <c r="N286" s="3"/>
      <c r="O286" s="72"/>
      <c r="P286" s="213"/>
      <c r="Q286" s="213"/>
      <c r="R286" s="213"/>
      <c r="S286" s="213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198"/>
    </row>
    <row r="287" spans="1:44" ht="0" hidden="1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72"/>
      <c r="K287" s="3"/>
      <c r="L287" s="3"/>
      <c r="M287" s="3"/>
      <c r="N287" s="3"/>
      <c r="O287" s="72"/>
      <c r="P287" s="213"/>
      <c r="Q287" s="213"/>
      <c r="R287" s="213"/>
      <c r="S287" s="213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198"/>
    </row>
    <row r="288" spans="1:44" ht="0" hidden="1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72"/>
      <c r="K288" s="3"/>
      <c r="L288" s="3"/>
      <c r="M288" s="3"/>
      <c r="N288" s="3"/>
      <c r="O288" s="72"/>
      <c r="P288" s="213"/>
      <c r="Q288" s="213"/>
      <c r="R288" s="213"/>
      <c r="S288" s="213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198"/>
    </row>
    <row r="289" spans="1:44" ht="0" hidden="1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72"/>
      <c r="K289" s="3"/>
      <c r="L289" s="3"/>
      <c r="M289" s="3"/>
      <c r="N289" s="3"/>
      <c r="O289" s="72"/>
      <c r="P289" s="213"/>
      <c r="Q289" s="213"/>
      <c r="R289" s="213"/>
      <c r="S289" s="213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198"/>
    </row>
    <row r="290" spans="1:44" ht="0" hidden="1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72"/>
      <c r="K290" s="3"/>
      <c r="L290" s="3"/>
      <c r="M290" s="3"/>
      <c r="N290" s="3"/>
      <c r="O290" s="72"/>
      <c r="P290" s="213"/>
      <c r="Q290" s="213"/>
      <c r="R290" s="213"/>
      <c r="S290" s="213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198"/>
    </row>
    <row r="291" spans="1:44" ht="0" hidden="1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72"/>
      <c r="K291" s="3"/>
      <c r="L291" s="3"/>
      <c r="M291" s="3"/>
      <c r="N291" s="3"/>
      <c r="O291" s="72"/>
      <c r="P291" s="213"/>
      <c r="Q291" s="213"/>
      <c r="R291" s="213"/>
      <c r="S291" s="213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198"/>
    </row>
    <row r="292" spans="1:44" ht="0" hidden="1" customHeight="1" x14ac:dyDescent="0.25"/>
    <row r="293" spans="1:44" ht="0" hidden="1" customHeight="1" x14ac:dyDescent="0.25"/>
  </sheetData>
  <sheetProtection formatCells="0" formatColumns="0" formatRows="0"/>
  <mergeCells count="352">
    <mergeCell ref="AG120:AQ120"/>
    <mergeCell ref="A81:B81"/>
    <mergeCell ref="D81:G81"/>
    <mergeCell ref="D82:G82"/>
    <mergeCell ref="D83:G83"/>
    <mergeCell ref="D84:G84"/>
    <mergeCell ref="D85:G85"/>
    <mergeCell ref="A117:B117"/>
    <mergeCell ref="D117:G117"/>
    <mergeCell ref="D118:G118"/>
    <mergeCell ref="D119:G119"/>
    <mergeCell ref="D108:G108"/>
    <mergeCell ref="D115:G115"/>
    <mergeCell ref="A94:B94"/>
    <mergeCell ref="A88:C88"/>
    <mergeCell ref="A90:B90"/>
    <mergeCell ref="AS154:AV154"/>
    <mergeCell ref="D156:G156"/>
    <mergeCell ref="A155:C155"/>
    <mergeCell ref="D155:G155"/>
    <mergeCell ref="A146:C146"/>
    <mergeCell ref="A70:B70"/>
    <mergeCell ref="D70:G70"/>
    <mergeCell ref="D71:G71"/>
    <mergeCell ref="D112:G112"/>
    <mergeCell ref="D113:G113"/>
    <mergeCell ref="AS133:AV133"/>
    <mergeCell ref="D135:G135"/>
    <mergeCell ref="AS145:AV145"/>
    <mergeCell ref="D150:G150"/>
    <mergeCell ref="D151:G151"/>
    <mergeCell ref="D152:G152"/>
    <mergeCell ref="AS121:AV121"/>
    <mergeCell ref="A122:C122"/>
    <mergeCell ref="A124:B124"/>
    <mergeCell ref="A128:B128"/>
    <mergeCell ref="AG153:AQ153"/>
    <mergeCell ref="AG144:AQ144"/>
    <mergeCell ref="D123:G123"/>
    <mergeCell ref="D124:G124"/>
    <mergeCell ref="A64:B64"/>
    <mergeCell ref="D114:G114"/>
    <mergeCell ref="D116:G116"/>
    <mergeCell ref="D63:G63"/>
    <mergeCell ref="A113:B113"/>
    <mergeCell ref="D64:G64"/>
    <mergeCell ref="A101:C101"/>
    <mergeCell ref="A102:C102"/>
    <mergeCell ref="A104:B104"/>
    <mergeCell ref="D104:G104"/>
    <mergeCell ref="D105:G105"/>
    <mergeCell ref="D106:G106"/>
    <mergeCell ref="D107:G107"/>
    <mergeCell ref="A110:B110"/>
    <mergeCell ref="D110:G110"/>
    <mergeCell ref="D111:G111"/>
    <mergeCell ref="A75:C75"/>
    <mergeCell ref="D75:G75"/>
    <mergeCell ref="D76:G76"/>
    <mergeCell ref="A77:B77"/>
    <mergeCell ref="D77:G77"/>
    <mergeCell ref="A254:C254"/>
    <mergeCell ref="D254:G254"/>
    <mergeCell ref="D251:G251"/>
    <mergeCell ref="A252:B252"/>
    <mergeCell ref="D252:G252"/>
    <mergeCell ref="A253:C253"/>
    <mergeCell ref="D253:G253"/>
    <mergeCell ref="A248:C248"/>
    <mergeCell ref="D248:G248"/>
    <mergeCell ref="A249:B249"/>
    <mergeCell ref="D249:G249"/>
    <mergeCell ref="A250:C250"/>
    <mergeCell ref="D250:G250"/>
    <mergeCell ref="A247:C247"/>
    <mergeCell ref="A231:C231"/>
    <mergeCell ref="D231:G231"/>
    <mergeCell ref="A230:C230"/>
    <mergeCell ref="U7:W7"/>
    <mergeCell ref="X7:AE7"/>
    <mergeCell ref="D247:G247"/>
    <mergeCell ref="A242:C242"/>
    <mergeCell ref="D244:G244"/>
    <mergeCell ref="A235:C235"/>
    <mergeCell ref="A237:C237"/>
    <mergeCell ref="A238:C238"/>
    <mergeCell ref="A240:B240"/>
    <mergeCell ref="A241:C241"/>
    <mergeCell ref="D235:G235"/>
    <mergeCell ref="D241:G241"/>
    <mergeCell ref="D238:G238"/>
    <mergeCell ref="D239:G239"/>
    <mergeCell ref="D240:G240"/>
    <mergeCell ref="D237:G237"/>
    <mergeCell ref="D242:G242"/>
    <mergeCell ref="A243:C243"/>
    <mergeCell ref="D228:G228"/>
    <mergeCell ref="A229:B229"/>
    <mergeCell ref="AF8:AF9"/>
    <mergeCell ref="A169:C169"/>
    <mergeCell ref="D172:G172"/>
    <mergeCell ref="D174:G174"/>
    <mergeCell ref="D173:G173"/>
    <mergeCell ref="D170:G170"/>
    <mergeCell ref="A171:B171"/>
    <mergeCell ref="D171:G171"/>
    <mergeCell ref="D46:G46"/>
    <mergeCell ref="D128:G128"/>
    <mergeCell ref="D129:G129"/>
    <mergeCell ref="D109:G109"/>
    <mergeCell ref="D56:G56"/>
    <mergeCell ref="D16:G16"/>
    <mergeCell ref="A46:C46"/>
    <mergeCell ref="D54:G54"/>
    <mergeCell ref="A136:B136"/>
    <mergeCell ref="D158:G158"/>
    <mergeCell ref="D159:G159"/>
    <mergeCell ref="D160:G160"/>
    <mergeCell ref="D157:G157"/>
    <mergeCell ref="D78:G78"/>
    <mergeCell ref="D79:G79"/>
    <mergeCell ref="D80:G80"/>
    <mergeCell ref="D243:G243"/>
    <mergeCell ref="A245:C245"/>
    <mergeCell ref="A221:B221"/>
    <mergeCell ref="D230:G230"/>
    <mergeCell ref="D245:G245"/>
    <mergeCell ref="A246:C246"/>
    <mergeCell ref="T8:T9"/>
    <mergeCell ref="D246:G246"/>
    <mergeCell ref="A244:B244"/>
    <mergeCell ref="A227:C227"/>
    <mergeCell ref="D227:G227"/>
    <mergeCell ref="A181:B181"/>
    <mergeCell ref="D177:G177"/>
    <mergeCell ref="A195:B195"/>
    <mergeCell ref="D180:G180"/>
    <mergeCell ref="D178:G178"/>
    <mergeCell ref="D191:G191"/>
    <mergeCell ref="D199:G199"/>
    <mergeCell ref="A199:C199"/>
    <mergeCell ref="D201:G201"/>
    <mergeCell ref="D181:G181"/>
    <mergeCell ref="D182:G182"/>
    <mergeCell ref="D229:G229"/>
    <mergeCell ref="D186:G186"/>
    <mergeCell ref="A10:G10"/>
    <mergeCell ref="B12:G12"/>
    <mergeCell ref="D197:G197"/>
    <mergeCell ref="D194:G194"/>
    <mergeCell ref="D195:G195"/>
    <mergeCell ref="A168:C168"/>
    <mergeCell ref="D168:G168"/>
    <mergeCell ref="A189:C189"/>
    <mergeCell ref="D189:G189"/>
    <mergeCell ref="D190:G190"/>
    <mergeCell ref="A191:B191"/>
    <mergeCell ref="A175:B175"/>
    <mergeCell ref="D176:G176"/>
    <mergeCell ref="D175:G175"/>
    <mergeCell ref="D196:G196"/>
    <mergeCell ref="D183:G183"/>
    <mergeCell ref="D179:G179"/>
    <mergeCell ref="D65:G65"/>
    <mergeCell ref="D66:G66"/>
    <mergeCell ref="D125:G125"/>
    <mergeCell ref="D126:G126"/>
    <mergeCell ref="D127:G127"/>
    <mergeCell ref="D184:G184"/>
    <mergeCell ref="A185:B185"/>
    <mergeCell ref="D185:G185"/>
    <mergeCell ref="D136:G136"/>
    <mergeCell ref="D137:G137"/>
    <mergeCell ref="D138:G138"/>
    <mergeCell ref="D139:G139"/>
    <mergeCell ref="D140:G140"/>
    <mergeCell ref="D141:G141"/>
    <mergeCell ref="A217:B217"/>
    <mergeCell ref="D220:G220"/>
    <mergeCell ref="A208:B208"/>
    <mergeCell ref="D208:G208"/>
    <mergeCell ref="D149:G149"/>
    <mergeCell ref="D148:G148"/>
    <mergeCell ref="D147:G147"/>
    <mergeCell ref="D203:G203"/>
    <mergeCell ref="D200:G200"/>
    <mergeCell ref="D207:G207"/>
    <mergeCell ref="D226:G226"/>
    <mergeCell ref="A214:C214"/>
    <mergeCell ref="D217:G217"/>
    <mergeCell ref="A218:C218"/>
    <mergeCell ref="D218:G218"/>
    <mergeCell ref="A220:C220"/>
    <mergeCell ref="A222:C222"/>
    <mergeCell ref="D222:G222"/>
    <mergeCell ref="A224:C224"/>
    <mergeCell ref="D224:G224"/>
    <mergeCell ref="A225:C225"/>
    <mergeCell ref="D225:G225"/>
    <mergeCell ref="A226:B226"/>
    <mergeCell ref="D221:G221"/>
    <mergeCell ref="I7:K7"/>
    <mergeCell ref="L7:S7"/>
    <mergeCell ref="A8:C9"/>
    <mergeCell ref="D8:G9"/>
    <mergeCell ref="H8:H9"/>
    <mergeCell ref="A13:G13"/>
    <mergeCell ref="A15:G15"/>
    <mergeCell ref="A219:C219"/>
    <mergeCell ref="D219:G219"/>
    <mergeCell ref="D209:G209"/>
    <mergeCell ref="D210:G210"/>
    <mergeCell ref="A205:C205"/>
    <mergeCell ref="D205:G205"/>
    <mergeCell ref="D132:G132"/>
    <mergeCell ref="A134:C134"/>
    <mergeCell ref="D134:G134"/>
    <mergeCell ref="A148:B148"/>
    <mergeCell ref="A161:B161"/>
    <mergeCell ref="D161:G161"/>
    <mergeCell ref="D162:G162"/>
    <mergeCell ref="A157:B157"/>
    <mergeCell ref="D163:G163"/>
    <mergeCell ref="D164:G164"/>
    <mergeCell ref="D165:G165"/>
    <mergeCell ref="AG7:AI7"/>
    <mergeCell ref="AJ7:AQ7"/>
    <mergeCell ref="AG11:AI11"/>
    <mergeCell ref="AK11:AQ11"/>
    <mergeCell ref="A2:S2"/>
    <mergeCell ref="A4:S4"/>
    <mergeCell ref="A223:C223"/>
    <mergeCell ref="D223:G223"/>
    <mergeCell ref="A11:G11"/>
    <mergeCell ref="D214:G214"/>
    <mergeCell ref="D169:G169"/>
    <mergeCell ref="I11:K11"/>
    <mergeCell ref="M11:S11"/>
    <mergeCell ref="A201:B201"/>
    <mergeCell ref="D193:G193"/>
    <mergeCell ref="D192:G192"/>
    <mergeCell ref="D101:G101"/>
    <mergeCell ref="D102:G102"/>
    <mergeCell ref="D202:G202"/>
    <mergeCell ref="D103:G103"/>
    <mergeCell ref="A16:C16"/>
    <mergeCell ref="A215:C215"/>
    <mergeCell ref="D215:G215"/>
    <mergeCell ref="D216:G216"/>
    <mergeCell ref="U213:X213"/>
    <mergeCell ref="AO212:AQ212"/>
    <mergeCell ref="AO213:AQ213"/>
    <mergeCell ref="I213:L213"/>
    <mergeCell ref="Q213:S213"/>
    <mergeCell ref="U11:W11"/>
    <mergeCell ref="Y11:AE11"/>
    <mergeCell ref="AG212:AI212"/>
    <mergeCell ref="AG213:AI213"/>
    <mergeCell ref="I73:S73"/>
    <mergeCell ref="I120:S120"/>
    <mergeCell ref="I144:S144"/>
    <mergeCell ref="I153:S153"/>
    <mergeCell ref="I166:S166"/>
    <mergeCell ref="I187:S187"/>
    <mergeCell ref="U187:AE187"/>
    <mergeCell ref="U166:AE166"/>
    <mergeCell ref="U153:AE153"/>
    <mergeCell ref="U144:AE144"/>
    <mergeCell ref="U120:AE120"/>
    <mergeCell ref="U73:AE73"/>
    <mergeCell ref="AG73:AQ73"/>
    <mergeCell ref="AG187:AQ187"/>
    <mergeCell ref="AG166:AQ166"/>
    <mergeCell ref="AT16:AV16"/>
    <mergeCell ref="A206:C206"/>
    <mergeCell ref="D206:G206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142:B142"/>
    <mergeCell ref="D142:G142"/>
    <mergeCell ref="D143:G143"/>
    <mergeCell ref="D146:G146"/>
    <mergeCell ref="A48:B48"/>
    <mergeCell ref="A52:B52"/>
    <mergeCell ref="D47:G47"/>
    <mergeCell ref="D48:G48"/>
    <mergeCell ref="D49:G49"/>
    <mergeCell ref="D50:G50"/>
    <mergeCell ref="D51:G51"/>
    <mergeCell ref="D52:G52"/>
    <mergeCell ref="D53:G53"/>
    <mergeCell ref="D55:G55"/>
    <mergeCell ref="D130:G130"/>
    <mergeCell ref="D60:G60"/>
    <mergeCell ref="D61:G61"/>
    <mergeCell ref="D57:G57"/>
    <mergeCell ref="D59:G59"/>
    <mergeCell ref="D62:G62"/>
    <mergeCell ref="D131:G131"/>
    <mergeCell ref="D72:G72"/>
    <mergeCell ref="D67:G67"/>
    <mergeCell ref="D68:G68"/>
    <mergeCell ref="D69:G69"/>
    <mergeCell ref="D122:G122"/>
    <mergeCell ref="D96:G96"/>
    <mergeCell ref="D97:G97"/>
    <mergeCell ref="D98:G98"/>
    <mergeCell ref="D92:G92"/>
    <mergeCell ref="D93:G93"/>
    <mergeCell ref="D94:G94"/>
    <mergeCell ref="D95:G95"/>
    <mergeCell ref="D88:G88"/>
    <mergeCell ref="D89:G89"/>
    <mergeCell ref="D90:G90"/>
    <mergeCell ref="D91:G91"/>
    <mergeCell ref="A59:B59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58:G58"/>
  </mergeCells>
  <conditionalFormatting sqref="I180:T180 I192:T193 I114:T114 AF114 AF192:AF193 AF180 AF116:AF119 I116:T119 T115 I186:AQ186">
    <cfRule type="containsBlanks" dxfId="225" priority="497">
      <formula>LEN(TRIM(I114))=0</formula>
    </cfRule>
  </conditionalFormatting>
  <conditionalFormatting sqref="I253:O254 I250:O250 I245:O248 I241:O243">
    <cfRule type="containsBlanks" dxfId="224" priority="487">
      <formula>LEN(TRIM(I241))=0</formula>
    </cfRule>
  </conditionalFormatting>
  <conditionalFormatting sqref="T241:T243 T245:T248 T250 T253:T254 AF253:AF254 AF250 AF245:AF248 AF241:AF243">
    <cfRule type="containsBlanks" dxfId="223" priority="486">
      <formula>LEN(TRIM(T241))=0</formula>
    </cfRule>
  </conditionalFormatting>
  <conditionalFormatting sqref="I230:O230 I227:O227 I222:O225 I218:O220">
    <cfRule type="containsBlanks" dxfId="222" priority="406">
      <formula>LEN(TRIM(I218))=0</formula>
    </cfRule>
  </conditionalFormatting>
  <conditionalFormatting sqref="T218:T220 T222:T225 T227 T230 AF230 AF227 AF222:AF225 AF218:AF220">
    <cfRule type="containsBlanks" dxfId="221" priority="405">
      <formula>LEN(TRIM(T218))=0</formula>
    </cfRule>
  </conditionalFormatting>
  <conditionalFormatting sqref="I231:O231">
    <cfRule type="containsBlanks" dxfId="220" priority="404">
      <formula>LEN(TRIM(I231))=0</formula>
    </cfRule>
  </conditionalFormatting>
  <conditionalFormatting sqref="T231 AF231">
    <cfRule type="containsBlanks" dxfId="219" priority="403">
      <formula>LEN(TRIM(T231))=0</formula>
    </cfRule>
  </conditionalFormatting>
  <conditionalFormatting sqref="I176:S179">
    <cfRule type="containsBlanks" dxfId="218" priority="394">
      <formula>LEN(TRIM(I176))=0</formula>
    </cfRule>
  </conditionalFormatting>
  <conditionalFormatting sqref="T176:T179 AF176:AF179">
    <cfRule type="containsBlanks" dxfId="217" priority="393">
      <formula>LEN(TRIM(T176))=0</formula>
    </cfRule>
  </conditionalFormatting>
  <conditionalFormatting sqref="I172:T174 AF172:AF174">
    <cfRule type="containsBlanks" dxfId="216" priority="395">
      <formula>LEN(TRIM(I172))=0</formula>
    </cfRule>
  </conditionalFormatting>
  <conditionalFormatting sqref="T182:T183 AF182:AF183">
    <cfRule type="containsBlanks" dxfId="215" priority="361">
      <formula>LEN(TRIM(T182))=0</formula>
    </cfRule>
  </conditionalFormatting>
  <conditionalFormatting sqref="T202 AF202">
    <cfRule type="containsBlanks" dxfId="214" priority="340">
      <formula>LEN(TRIM(T202))=0</formula>
    </cfRule>
  </conditionalFormatting>
  <conditionalFormatting sqref="I203:T203 AF203">
    <cfRule type="containsBlanks" dxfId="213" priority="348">
      <formula>LEN(TRIM(I203))=0</formula>
    </cfRule>
  </conditionalFormatting>
  <conditionalFormatting sqref="T196:T197 AF196:AF197">
    <cfRule type="containsBlanks" dxfId="212" priority="336">
      <formula>LEN(TRIM(T196))=0</formula>
    </cfRule>
  </conditionalFormatting>
  <conditionalFormatting sqref="I202:S202">
    <cfRule type="containsBlanks" dxfId="211" priority="341">
      <formula>LEN(TRIM(I202))=0</formula>
    </cfRule>
  </conditionalFormatting>
  <conditionalFormatting sqref="I182:S183">
    <cfRule type="containsBlanks" dxfId="210" priority="362">
      <formula>LEN(TRIM(I182))=0</formula>
    </cfRule>
  </conditionalFormatting>
  <conditionalFormatting sqref="I196:S197">
    <cfRule type="containsBlanks" dxfId="209" priority="337">
      <formula>LEN(TRIM(I196))=0</formula>
    </cfRule>
  </conditionalFormatting>
  <conditionalFormatting sqref="H13:T13 AF13">
    <cfRule type="cellIs" dxfId="208" priority="354" operator="notEqual">
      <formula>0</formula>
    </cfRule>
  </conditionalFormatting>
  <conditionalFormatting sqref="I56:T56 AF56 I58:T58 T57">
    <cfRule type="containsBlanks" dxfId="207" priority="312">
      <formula>LEN(TRIM(I56))=0</formula>
    </cfRule>
  </conditionalFormatting>
  <conditionalFormatting sqref="I49:T51 AF49:AF51">
    <cfRule type="containsBlanks" dxfId="206" priority="311">
      <formula>LEN(TRIM(I49))=0</formula>
    </cfRule>
  </conditionalFormatting>
  <conditionalFormatting sqref="T66:T72 AF66:AF72">
    <cfRule type="containsBlanks" dxfId="205" priority="303">
      <formula>LEN(TRIM(T66))=0</formula>
    </cfRule>
  </conditionalFormatting>
  <conditionalFormatting sqref="I53:S55">
    <cfRule type="containsBlanks" dxfId="204" priority="310">
      <formula>LEN(TRIM(I53))=0</formula>
    </cfRule>
  </conditionalFormatting>
  <conditionalFormatting sqref="T53:T55 AF53:AF55">
    <cfRule type="containsBlanks" dxfId="203" priority="309">
      <formula>LEN(TRIM(T53))=0</formula>
    </cfRule>
  </conditionalFormatting>
  <conditionalFormatting sqref="I65:S65">
    <cfRule type="containsBlanks" dxfId="202" priority="306">
      <formula>LEN(TRIM(I65))=0</formula>
    </cfRule>
  </conditionalFormatting>
  <conditionalFormatting sqref="T65 AF65">
    <cfRule type="containsBlanks" dxfId="201" priority="305">
      <formula>LEN(TRIM(T65))=0</formula>
    </cfRule>
  </conditionalFormatting>
  <conditionalFormatting sqref="I66:S72">
    <cfRule type="containsBlanks" dxfId="200" priority="304">
      <formula>LEN(TRIM(I66))=0</formula>
    </cfRule>
  </conditionalFormatting>
  <conditionalFormatting sqref="A11 H11">
    <cfRule type="cellIs" dxfId="199" priority="293" operator="notEqual">
      <formula>0</formula>
    </cfRule>
  </conditionalFormatting>
  <conditionalFormatting sqref="H13:T13 AF13">
    <cfRule type="notContainsBlanks" dxfId="198" priority="292">
      <formula>LEN(TRIM(H13))&gt;0</formula>
    </cfRule>
  </conditionalFormatting>
  <conditionalFormatting sqref="T105:T107 AF105:AF107">
    <cfRule type="containsBlanks" dxfId="197" priority="273">
      <formula>LEN(TRIM(T105))=0</formula>
    </cfRule>
  </conditionalFormatting>
  <conditionalFormatting sqref="I105:S107">
    <cfRule type="containsBlanks" dxfId="196" priority="274">
      <formula>LEN(TRIM(I105))=0</formula>
    </cfRule>
  </conditionalFormatting>
  <conditionalFormatting sqref="I109:T109 AF109">
    <cfRule type="containsBlanks" dxfId="195" priority="276">
      <formula>LEN(TRIM(I109))=0</formula>
    </cfRule>
  </conditionalFormatting>
  <conditionalFormatting sqref="T108 AF108">
    <cfRule type="containsBlanks" dxfId="194" priority="267">
      <formula>LEN(TRIM(T108))=0</formula>
    </cfRule>
  </conditionalFormatting>
  <conditionalFormatting sqref="I108:S108">
    <cfRule type="containsBlanks" dxfId="193" priority="268">
      <formula>LEN(TRIM(I108))=0</formula>
    </cfRule>
  </conditionalFormatting>
  <conditionalFormatting sqref="I132:T132 AF132">
    <cfRule type="containsBlanks" dxfId="192" priority="266">
      <formula>LEN(TRIM(I132))=0</formula>
    </cfRule>
  </conditionalFormatting>
  <conditionalFormatting sqref="I125:T127 AF125:AF127">
    <cfRule type="containsBlanks" dxfId="191" priority="265">
      <formula>LEN(TRIM(I125))=0</formula>
    </cfRule>
  </conditionalFormatting>
  <conditionalFormatting sqref="I129:S131">
    <cfRule type="containsBlanks" dxfId="190" priority="264">
      <formula>LEN(TRIM(I129))=0</formula>
    </cfRule>
  </conditionalFormatting>
  <conditionalFormatting sqref="T129:T131 AF129:AF131">
    <cfRule type="containsBlanks" dxfId="189" priority="263">
      <formula>LEN(TRIM(T129))=0</formula>
    </cfRule>
  </conditionalFormatting>
  <conditionalFormatting sqref="I140:T140 AF140">
    <cfRule type="containsBlanks" dxfId="188" priority="262">
      <formula>LEN(TRIM(I140))=0</formula>
    </cfRule>
  </conditionalFormatting>
  <conditionalFormatting sqref="I152:T152 AF152">
    <cfRule type="containsBlanks" dxfId="187" priority="254">
      <formula>LEN(TRIM(I152))=0</formula>
    </cfRule>
  </conditionalFormatting>
  <conditionalFormatting sqref="T143 AF143">
    <cfRule type="containsBlanks" dxfId="186" priority="255">
      <formula>LEN(TRIM(T143))=0</formula>
    </cfRule>
  </conditionalFormatting>
  <conditionalFormatting sqref="I137:S139">
    <cfRule type="containsBlanks" dxfId="185" priority="260">
      <formula>LEN(TRIM(I137))=0</formula>
    </cfRule>
  </conditionalFormatting>
  <conditionalFormatting sqref="T137:T139 AF137:AF139">
    <cfRule type="containsBlanks" dxfId="184" priority="259">
      <formula>LEN(TRIM(T137))=0</formula>
    </cfRule>
  </conditionalFormatting>
  <conditionalFormatting sqref="I165:T165 AF165">
    <cfRule type="containsBlanks" dxfId="183" priority="251">
      <formula>LEN(TRIM(I165))=0</formula>
    </cfRule>
  </conditionalFormatting>
  <conditionalFormatting sqref="I143:S143">
    <cfRule type="containsBlanks" dxfId="182" priority="256">
      <formula>LEN(TRIM(I143))=0</formula>
    </cfRule>
  </conditionalFormatting>
  <conditionalFormatting sqref="I158:T160 AF158:AF160">
    <cfRule type="containsBlanks" dxfId="181" priority="250">
      <formula>LEN(TRIM(I158))=0</formula>
    </cfRule>
  </conditionalFormatting>
  <conditionalFormatting sqref="I149:S151">
    <cfRule type="containsBlanks" dxfId="180" priority="253">
      <formula>LEN(TRIM(I149))=0</formula>
    </cfRule>
  </conditionalFormatting>
  <conditionalFormatting sqref="T149:T151 AF149:AF151">
    <cfRule type="containsBlanks" dxfId="179" priority="252">
      <formula>LEN(TRIM(T149))=0</formula>
    </cfRule>
  </conditionalFormatting>
  <conditionalFormatting sqref="I162:S164">
    <cfRule type="containsBlanks" dxfId="178" priority="249">
      <formula>LEN(TRIM(I162))=0</formula>
    </cfRule>
  </conditionalFormatting>
  <conditionalFormatting sqref="T162:T164 AF162:AF164">
    <cfRule type="containsBlanks" dxfId="177" priority="248">
      <formula>LEN(TRIM(T162))=0</formula>
    </cfRule>
  </conditionalFormatting>
  <conditionalFormatting sqref="U180:AE180 U192:AE193 U114:AE114 U116:AE119">
    <cfRule type="containsBlanks" dxfId="176" priority="247">
      <formula>LEN(TRIM(U114))=0</formula>
    </cfRule>
  </conditionalFormatting>
  <conditionalFormatting sqref="U253:AE254 U250:AE250 U245:AE248 U241:AE243">
    <cfRule type="containsBlanks" dxfId="175" priority="246">
      <formula>LEN(TRIM(U241))=0</formula>
    </cfRule>
  </conditionalFormatting>
  <conditionalFormatting sqref="U230:AE230 U227:AE227 U222:AE225 U218:AE220">
    <cfRule type="containsBlanks" dxfId="174" priority="245">
      <formula>LEN(TRIM(U218))=0</formula>
    </cfRule>
  </conditionalFormatting>
  <conditionalFormatting sqref="U231:AE231">
    <cfRule type="containsBlanks" dxfId="173" priority="244">
      <formula>LEN(TRIM(U231))=0</formula>
    </cfRule>
  </conditionalFormatting>
  <conditionalFormatting sqref="U176:AE179">
    <cfRule type="containsBlanks" dxfId="172" priority="242">
      <formula>LEN(TRIM(U176))=0</formula>
    </cfRule>
  </conditionalFormatting>
  <conditionalFormatting sqref="U172:AE174">
    <cfRule type="containsBlanks" dxfId="171" priority="243">
      <formula>LEN(TRIM(U172))=0</formula>
    </cfRule>
  </conditionalFormatting>
  <conditionalFormatting sqref="U203:AE203">
    <cfRule type="containsBlanks" dxfId="170" priority="239">
      <formula>LEN(TRIM(U203))=0</formula>
    </cfRule>
  </conditionalFormatting>
  <conditionalFormatting sqref="U202:AE202">
    <cfRule type="containsBlanks" dxfId="169" priority="238">
      <formula>LEN(TRIM(U202))=0</formula>
    </cfRule>
  </conditionalFormatting>
  <conditionalFormatting sqref="U182:AE183">
    <cfRule type="containsBlanks" dxfId="168" priority="241">
      <formula>LEN(TRIM(U182))=0</formula>
    </cfRule>
  </conditionalFormatting>
  <conditionalFormatting sqref="U196:AE197">
    <cfRule type="containsBlanks" dxfId="167" priority="237">
      <formula>LEN(TRIM(U196))=0</formula>
    </cfRule>
  </conditionalFormatting>
  <conditionalFormatting sqref="U13:AE13">
    <cfRule type="cellIs" dxfId="166" priority="240" operator="notEqual">
      <formula>0</formula>
    </cfRule>
  </conditionalFormatting>
  <conditionalFormatting sqref="U56:AE58">
    <cfRule type="containsBlanks" dxfId="165" priority="236">
      <formula>LEN(TRIM(U56))=0</formula>
    </cfRule>
  </conditionalFormatting>
  <conditionalFormatting sqref="U49:AE51">
    <cfRule type="containsBlanks" dxfId="164" priority="235">
      <formula>LEN(TRIM(U49))=0</formula>
    </cfRule>
  </conditionalFormatting>
  <conditionalFormatting sqref="U53:AE55">
    <cfRule type="containsBlanks" dxfId="163" priority="234">
      <formula>LEN(TRIM(U53))=0</formula>
    </cfRule>
  </conditionalFormatting>
  <conditionalFormatting sqref="U65:AE65">
    <cfRule type="containsBlanks" dxfId="162" priority="233">
      <formula>LEN(TRIM(U65))=0</formula>
    </cfRule>
  </conditionalFormatting>
  <conditionalFormatting sqref="U66:AE72">
    <cfRule type="containsBlanks" dxfId="161" priority="232">
      <formula>LEN(TRIM(U66))=0</formula>
    </cfRule>
  </conditionalFormatting>
  <conditionalFormatting sqref="U13:AE13">
    <cfRule type="notContainsBlanks" dxfId="160" priority="231">
      <formula>LEN(TRIM(U13))&gt;0</formula>
    </cfRule>
  </conditionalFormatting>
  <conditionalFormatting sqref="U132:AE132">
    <cfRule type="containsBlanks" dxfId="159" priority="224">
      <formula>LEN(TRIM(U132))=0</formula>
    </cfRule>
  </conditionalFormatting>
  <conditionalFormatting sqref="U105:AE107">
    <cfRule type="containsBlanks" dxfId="158" priority="226">
      <formula>LEN(TRIM(U105))=0</formula>
    </cfRule>
  </conditionalFormatting>
  <conditionalFormatting sqref="U108:AE108">
    <cfRule type="containsBlanks" dxfId="157" priority="225">
      <formula>LEN(TRIM(U108))=0</formula>
    </cfRule>
  </conditionalFormatting>
  <conditionalFormatting sqref="U109:AE109">
    <cfRule type="containsBlanks" dxfId="156" priority="227">
      <formula>LEN(TRIM(U109))=0</formula>
    </cfRule>
  </conditionalFormatting>
  <conditionalFormatting sqref="U125:AE127">
    <cfRule type="containsBlanks" dxfId="155" priority="223">
      <formula>LEN(TRIM(U125))=0</formula>
    </cfRule>
  </conditionalFormatting>
  <conditionalFormatting sqref="U129:AE131">
    <cfRule type="containsBlanks" dxfId="154" priority="222">
      <formula>LEN(TRIM(U129))=0</formula>
    </cfRule>
  </conditionalFormatting>
  <conditionalFormatting sqref="U140:AE140">
    <cfRule type="containsBlanks" dxfId="153" priority="221">
      <formula>LEN(TRIM(U140))=0</formula>
    </cfRule>
  </conditionalFormatting>
  <conditionalFormatting sqref="U152:AE152">
    <cfRule type="containsBlanks" dxfId="152" priority="218">
      <formula>LEN(TRIM(U152))=0</formula>
    </cfRule>
  </conditionalFormatting>
  <conditionalFormatting sqref="U137:AE139">
    <cfRule type="containsBlanks" dxfId="151" priority="220">
      <formula>LEN(TRIM(U137))=0</formula>
    </cfRule>
  </conditionalFormatting>
  <conditionalFormatting sqref="U165:AE165">
    <cfRule type="containsBlanks" dxfId="150" priority="216">
      <formula>LEN(TRIM(U165))=0</formula>
    </cfRule>
  </conditionalFormatting>
  <conditionalFormatting sqref="U143:AE143">
    <cfRule type="containsBlanks" dxfId="149" priority="219">
      <formula>LEN(TRIM(U143))=0</formula>
    </cfRule>
  </conditionalFormatting>
  <conditionalFormatting sqref="U158:AE160">
    <cfRule type="containsBlanks" dxfId="148" priority="215">
      <formula>LEN(TRIM(U158))=0</formula>
    </cfRule>
  </conditionalFormatting>
  <conditionalFormatting sqref="U149:AE151">
    <cfRule type="containsBlanks" dxfId="147" priority="217">
      <formula>LEN(TRIM(U149))=0</formula>
    </cfRule>
  </conditionalFormatting>
  <conditionalFormatting sqref="U162:AE164">
    <cfRule type="containsBlanks" dxfId="146" priority="214">
      <formula>LEN(TRIM(U162))=0</formula>
    </cfRule>
  </conditionalFormatting>
  <conditionalFormatting sqref="AG180:AQ180 AG192:AQ193 AG114:AQ114 AG116:AQ119">
    <cfRule type="containsBlanks" dxfId="145" priority="213">
      <formula>LEN(TRIM(AG114))=0</formula>
    </cfRule>
  </conditionalFormatting>
  <conditionalFormatting sqref="AG253:AQ254 AG250:AQ250 AG245:AQ248 AG241:AQ243">
    <cfRule type="containsBlanks" dxfId="144" priority="212">
      <formula>LEN(TRIM(AG241))=0</formula>
    </cfRule>
  </conditionalFormatting>
  <conditionalFormatting sqref="AG230:AQ230 AG227:AQ227 AG222:AQ225 AG218:AQ220">
    <cfRule type="containsBlanks" dxfId="143" priority="211">
      <formula>LEN(TRIM(AG218))=0</formula>
    </cfRule>
  </conditionalFormatting>
  <conditionalFormatting sqref="AG231:AQ231">
    <cfRule type="containsBlanks" dxfId="142" priority="210">
      <formula>LEN(TRIM(AG231))=0</formula>
    </cfRule>
  </conditionalFormatting>
  <conditionalFormatting sqref="AG176:AQ179">
    <cfRule type="containsBlanks" dxfId="141" priority="208">
      <formula>LEN(TRIM(AG176))=0</formula>
    </cfRule>
  </conditionalFormatting>
  <conditionalFormatting sqref="AG172:AQ174">
    <cfRule type="containsBlanks" dxfId="140" priority="209">
      <formula>LEN(TRIM(AG172))=0</formula>
    </cfRule>
  </conditionalFormatting>
  <conditionalFormatting sqref="AG203:AQ203">
    <cfRule type="containsBlanks" dxfId="139" priority="205">
      <formula>LEN(TRIM(AG203))=0</formula>
    </cfRule>
  </conditionalFormatting>
  <conditionalFormatting sqref="AG202:AQ202">
    <cfRule type="containsBlanks" dxfId="138" priority="204">
      <formula>LEN(TRIM(AG202))=0</formula>
    </cfRule>
  </conditionalFormatting>
  <conditionalFormatting sqref="AG182:AQ183">
    <cfRule type="containsBlanks" dxfId="137" priority="207">
      <formula>LEN(TRIM(AG182))=0</formula>
    </cfRule>
  </conditionalFormatting>
  <conditionalFormatting sqref="AG196:AQ197">
    <cfRule type="containsBlanks" dxfId="136" priority="203">
      <formula>LEN(TRIM(AG196))=0</formula>
    </cfRule>
  </conditionalFormatting>
  <conditionalFormatting sqref="AG13:AQ13">
    <cfRule type="cellIs" dxfId="135" priority="206" operator="notEqual">
      <formula>0</formula>
    </cfRule>
  </conditionalFormatting>
  <conditionalFormatting sqref="AG56:AQ56">
    <cfRule type="containsBlanks" dxfId="134" priority="202">
      <formula>LEN(TRIM(AG56))=0</formula>
    </cfRule>
  </conditionalFormatting>
  <conditionalFormatting sqref="AG49:AQ51">
    <cfRule type="containsBlanks" dxfId="133" priority="201">
      <formula>LEN(TRIM(AG49))=0</formula>
    </cfRule>
  </conditionalFormatting>
  <conditionalFormatting sqref="AG53:AQ55">
    <cfRule type="containsBlanks" dxfId="132" priority="200">
      <formula>LEN(TRIM(AG53))=0</formula>
    </cfRule>
  </conditionalFormatting>
  <conditionalFormatting sqref="AG65:AQ65">
    <cfRule type="containsBlanks" dxfId="131" priority="199">
      <formula>LEN(TRIM(AG65))=0</formula>
    </cfRule>
  </conditionalFormatting>
  <conditionalFormatting sqref="AG66:AQ72">
    <cfRule type="containsBlanks" dxfId="130" priority="198">
      <formula>LEN(TRIM(AG66))=0</formula>
    </cfRule>
  </conditionalFormatting>
  <conditionalFormatting sqref="AG13:AQ13">
    <cfRule type="notContainsBlanks" dxfId="129" priority="197">
      <formula>LEN(TRIM(AG13))&gt;0</formula>
    </cfRule>
  </conditionalFormatting>
  <conditionalFormatting sqref="AG132:AQ132">
    <cfRule type="containsBlanks" dxfId="128" priority="190">
      <formula>LEN(TRIM(AG132))=0</formula>
    </cfRule>
  </conditionalFormatting>
  <conditionalFormatting sqref="AG105:AQ107">
    <cfRule type="containsBlanks" dxfId="127" priority="192">
      <formula>LEN(TRIM(AG105))=0</formula>
    </cfRule>
  </conditionalFormatting>
  <conditionalFormatting sqref="AG108:AQ108">
    <cfRule type="containsBlanks" dxfId="126" priority="191">
      <formula>LEN(TRIM(AG108))=0</formula>
    </cfRule>
  </conditionalFormatting>
  <conditionalFormatting sqref="AG109:AQ109">
    <cfRule type="containsBlanks" dxfId="125" priority="193">
      <formula>LEN(TRIM(AG109))=0</formula>
    </cfRule>
  </conditionalFormatting>
  <conditionalFormatting sqref="AG125:AQ127">
    <cfRule type="containsBlanks" dxfId="124" priority="189">
      <formula>LEN(TRIM(AG125))=0</formula>
    </cfRule>
  </conditionalFormatting>
  <conditionalFormatting sqref="AG129:AQ131">
    <cfRule type="containsBlanks" dxfId="123" priority="188">
      <formula>LEN(TRIM(AG129))=0</formula>
    </cfRule>
  </conditionalFormatting>
  <conditionalFormatting sqref="AG140:AQ140">
    <cfRule type="containsBlanks" dxfId="122" priority="187">
      <formula>LEN(TRIM(AG140))=0</formula>
    </cfRule>
  </conditionalFormatting>
  <conditionalFormatting sqref="AG152:AQ152">
    <cfRule type="containsBlanks" dxfId="121" priority="184">
      <formula>LEN(TRIM(AG152))=0</formula>
    </cfRule>
  </conditionalFormatting>
  <conditionalFormatting sqref="AG137:AQ139">
    <cfRule type="containsBlanks" dxfId="120" priority="186">
      <formula>LEN(TRIM(AG137))=0</formula>
    </cfRule>
  </conditionalFormatting>
  <conditionalFormatting sqref="AG165:AQ165">
    <cfRule type="containsBlanks" dxfId="119" priority="182">
      <formula>LEN(TRIM(AG165))=0</formula>
    </cfRule>
  </conditionalFormatting>
  <conditionalFormatting sqref="AG143:AQ143">
    <cfRule type="containsBlanks" dxfId="118" priority="185">
      <formula>LEN(TRIM(AG143))=0</formula>
    </cfRule>
  </conditionalFormatting>
  <conditionalFormatting sqref="AG158:AQ160">
    <cfRule type="containsBlanks" dxfId="117" priority="181">
      <formula>LEN(TRIM(AG158))=0</formula>
    </cfRule>
  </conditionalFormatting>
  <conditionalFormatting sqref="AG149:AQ151">
    <cfRule type="containsBlanks" dxfId="116" priority="183">
      <formula>LEN(TRIM(AG149))=0</formula>
    </cfRule>
  </conditionalFormatting>
  <conditionalFormatting sqref="AG162:AQ164">
    <cfRule type="containsBlanks" dxfId="115" priority="180">
      <formula>LEN(TRIM(AG162))=0</formula>
    </cfRule>
  </conditionalFormatting>
  <conditionalFormatting sqref="I209:J209">
    <cfRule type="containsBlanks" dxfId="114" priority="177">
      <formula>LEN(TRIM(I209))=0</formula>
    </cfRule>
  </conditionalFormatting>
  <conditionalFormatting sqref="I210:S210">
    <cfRule type="containsBlanks" dxfId="113" priority="173">
      <formula>LEN(TRIM(I210))=0</formula>
    </cfRule>
  </conditionalFormatting>
  <conditionalFormatting sqref="H210 T210 AF210">
    <cfRule type="containsBlanks" dxfId="112" priority="174">
      <formula>LEN(TRIM(H210))=0</formula>
    </cfRule>
  </conditionalFormatting>
  <conditionalFormatting sqref="H209 T209 AF209">
    <cfRule type="containsBlanks" dxfId="111" priority="176">
      <formula>LEN(TRIM(H209))=0</formula>
    </cfRule>
  </conditionalFormatting>
  <conditionalFormatting sqref="K209:S209">
    <cfRule type="containsBlanks" dxfId="110" priority="175">
      <formula>LEN(TRIM(K209))=0</formula>
    </cfRule>
  </conditionalFormatting>
  <conditionalFormatting sqref="U210:AE210">
    <cfRule type="containsBlanks" dxfId="109" priority="170">
      <formula>LEN(TRIM(U210))=0</formula>
    </cfRule>
  </conditionalFormatting>
  <conditionalFormatting sqref="U209:V209">
    <cfRule type="containsBlanks" dxfId="108" priority="172">
      <formula>LEN(TRIM(U209))=0</formula>
    </cfRule>
  </conditionalFormatting>
  <conditionalFormatting sqref="W209:AE209">
    <cfRule type="containsBlanks" dxfId="107" priority="171">
      <formula>LEN(TRIM(W209))=0</formula>
    </cfRule>
  </conditionalFormatting>
  <conditionalFormatting sqref="AG210:AQ210">
    <cfRule type="containsBlanks" dxfId="106" priority="167">
      <formula>LEN(TRIM(AG210))=0</formula>
    </cfRule>
  </conditionalFormatting>
  <conditionalFormatting sqref="AG209:AH209">
    <cfRule type="containsBlanks" dxfId="105" priority="169">
      <formula>LEN(TRIM(AG209))=0</formula>
    </cfRule>
  </conditionalFormatting>
  <conditionalFormatting sqref="AI209:AQ209">
    <cfRule type="containsBlanks" dxfId="104" priority="168">
      <formula>LEN(TRIM(AI209))=0</formula>
    </cfRule>
  </conditionalFormatting>
  <conditionalFormatting sqref="T111 AF111">
    <cfRule type="containsBlanks" dxfId="103" priority="165">
      <formula>LEN(TRIM(T111))=0</formula>
    </cfRule>
  </conditionalFormatting>
  <conditionalFormatting sqref="I111:S111">
    <cfRule type="containsBlanks" dxfId="102" priority="166">
      <formula>LEN(TRIM(I111))=0</formula>
    </cfRule>
  </conditionalFormatting>
  <conditionalFormatting sqref="U111:AE111">
    <cfRule type="containsBlanks" dxfId="101" priority="164">
      <formula>LEN(TRIM(U111))=0</formula>
    </cfRule>
  </conditionalFormatting>
  <conditionalFormatting sqref="AG111:AQ111">
    <cfRule type="containsBlanks" dxfId="100" priority="163">
      <formula>LEN(TRIM(AG111))=0</formula>
    </cfRule>
  </conditionalFormatting>
  <conditionalFormatting sqref="I85:S85 AF85">
    <cfRule type="containsBlanks" dxfId="99" priority="162">
      <formula>LEN(TRIM(I85))=0</formula>
    </cfRule>
  </conditionalFormatting>
  <conditionalFormatting sqref="I78:S80 AF78:AF80">
    <cfRule type="containsBlanks" dxfId="98" priority="161">
      <formula>LEN(TRIM(I78))=0</formula>
    </cfRule>
  </conditionalFormatting>
  <conditionalFormatting sqref="I82:S84">
    <cfRule type="containsBlanks" dxfId="97" priority="160">
      <formula>LEN(TRIM(I82))=0</formula>
    </cfRule>
  </conditionalFormatting>
  <conditionalFormatting sqref="AF82:AF84">
    <cfRule type="containsBlanks" dxfId="96" priority="159">
      <formula>LEN(TRIM(AF82))=0</formula>
    </cfRule>
  </conditionalFormatting>
  <conditionalFormatting sqref="U85:AE85">
    <cfRule type="containsBlanks" dxfId="95" priority="154">
      <formula>LEN(TRIM(U85))=0</formula>
    </cfRule>
  </conditionalFormatting>
  <conditionalFormatting sqref="U78:AE80">
    <cfRule type="containsBlanks" dxfId="94" priority="153">
      <formula>LEN(TRIM(U78))=0</formula>
    </cfRule>
  </conditionalFormatting>
  <conditionalFormatting sqref="U82:AE84">
    <cfRule type="containsBlanks" dxfId="93" priority="152">
      <formula>LEN(TRIM(U82))=0</formula>
    </cfRule>
  </conditionalFormatting>
  <conditionalFormatting sqref="AG85:AQ85">
    <cfRule type="containsBlanks" dxfId="92" priority="149">
      <formula>LEN(TRIM(AG85))=0</formula>
    </cfRule>
  </conditionalFormatting>
  <conditionalFormatting sqref="AG78:AQ80">
    <cfRule type="containsBlanks" dxfId="91" priority="148">
      <formula>LEN(TRIM(AG78))=0</formula>
    </cfRule>
  </conditionalFormatting>
  <conditionalFormatting sqref="AG82:AQ84">
    <cfRule type="containsBlanks" dxfId="90" priority="147">
      <formula>LEN(TRIM(AG82))=0</formula>
    </cfRule>
  </conditionalFormatting>
  <conditionalFormatting sqref="I62:S62">
    <cfRule type="containsBlanks" dxfId="89" priority="144">
      <formula>LEN(TRIM(I62))=0</formula>
    </cfRule>
  </conditionalFormatting>
  <conditionalFormatting sqref="T62 AF62">
    <cfRule type="containsBlanks" dxfId="88" priority="143">
      <formula>LEN(TRIM(T62))=0</formula>
    </cfRule>
  </conditionalFormatting>
  <conditionalFormatting sqref="U62:AE62">
    <cfRule type="containsBlanks" dxfId="87" priority="140">
      <formula>LEN(TRIM(U62))=0</formula>
    </cfRule>
  </conditionalFormatting>
  <conditionalFormatting sqref="AG62:AL62 AN62:AQ62">
    <cfRule type="containsBlanks" dxfId="86" priority="139">
      <formula>LEN(TRIM(AG62))=0</formula>
    </cfRule>
  </conditionalFormatting>
  <conditionalFormatting sqref="I115:S115 AF115">
    <cfRule type="containsBlanks" dxfId="85" priority="138">
      <formula>LEN(TRIM(I115))=0</formula>
    </cfRule>
  </conditionalFormatting>
  <conditionalFormatting sqref="U115:AE115">
    <cfRule type="containsBlanks" dxfId="84" priority="137">
      <formula>LEN(TRIM(U115))=0</formula>
    </cfRule>
  </conditionalFormatting>
  <conditionalFormatting sqref="AG115:AQ115">
    <cfRule type="containsBlanks" dxfId="83" priority="136">
      <formula>LEN(TRIM(AG115))=0</formula>
    </cfRule>
  </conditionalFormatting>
  <conditionalFormatting sqref="AG213:AI213 AO213:AQ213">
    <cfRule type="containsText" dxfId="82" priority="127" operator="containsText" text="Ime i prezime, funkcija">
      <formula>NOT(ISERROR(SEARCH("Ime i prezime, funkcija",AG213)))</formula>
    </cfRule>
  </conditionalFormatting>
  <conditionalFormatting sqref="I43:S44 I37:S41 I34:S34 I32:S32 I29:S30 I24:S27 I20:S22">
    <cfRule type="containsBlanks" dxfId="81" priority="123">
      <formula>LEN(TRIM(I20))=0</formula>
    </cfRule>
  </conditionalFormatting>
  <conditionalFormatting sqref="U24:AE24">
    <cfRule type="containsBlanks" dxfId="80" priority="108">
      <formula>LEN(TRIM(U24))=0</formula>
    </cfRule>
  </conditionalFormatting>
  <conditionalFormatting sqref="U44:AE44">
    <cfRule type="containsBlanks" dxfId="79" priority="94">
      <formula>LEN(TRIM(U44))=0</formula>
    </cfRule>
  </conditionalFormatting>
  <conditionalFormatting sqref="U20:AE20">
    <cfRule type="containsBlanks" dxfId="78" priority="111">
      <formula>LEN(TRIM(U20))=0</formula>
    </cfRule>
  </conditionalFormatting>
  <conditionalFormatting sqref="U21:AE21">
    <cfRule type="containsBlanks" dxfId="77" priority="110">
      <formula>LEN(TRIM(U21))=0</formula>
    </cfRule>
  </conditionalFormatting>
  <conditionalFormatting sqref="U22:AE22">
    <cfRule type="containsBlanks" dxfId="76" priority="109">
      <formula>LEN(TRIM(U22))=0</formula>
    </cfRule>
  </conditionalFormatting>
  <conditionalFormatting sqref="U25:AE25">
    <cfRule type="containsBlanks" dxfId="75" priority="107">
      <formula>LEN(TRIM(U25))=0</formula>
    </cfRule>
  </conditionalFormatting>
  <conditionalFormatting sqref="U26:AE26">
    <cfRule type="containsBlanks" dxfId="74" priority="106">
      <formula>LEN(TRIM(U26))=0</formula>
    </cfRule>
  </conditionalFormatting>
  <conditionalFormatting sqref="U43:AE43">
    <cfRule type="containsBlanks" dxfId="73" priority="93">
      <formula>LEN(TRIM(U43))=0</formula>
    </cfRule>
  </conditionalFormatting>
  <conditionalFormatting sqref="U27:AE27">
    <cfRule type="containsBlanks" dxfId="72" priority="105">
      <formula>LEN(TRIM(U27))=0</formula>
    </cfRule>
  </conditionalFormatting>
  <conditionalFormatting sqref="U29:AE29">
    <cfRule type="containsBlanks" dxfId="71" priority="104">
      <formula>LEN(TRIM(U29))=0</formula>
    </cfRule>
  </conditionalFormatting>
  <conditionalFormatting sqref="U30:AE30">
    <cfRule type="containsBlanks" dxfId="70" priority="103">
      <formula>LEN(TRIM(U30))=0</formula>
    </cfRule>
  </conditionalFormatting>
  <conditionalFormatting sqref="U32:AE32">
    <cfRule type="containsBlanks" dxfId="69" priority="102">
      <formula>LEN(TRIM(U32))=0</formula>
    </cfRule>
  </conditionalFormatting>
  <conditionalFormatting sqref="U34:AE34">
    <cfRule type="containsBlanks" dxfId="68" priority="101">
      <formula>LEN(TRIM(U34))=0</formula>
    </cfRule>
  </conditionalFormatting>
  <conditionalFormatting sqref="U37:AE37">
    <cfRule type="containsBlanks" dxfId="67" priority="100">
      <formula>LEN(TRIM(U37))=0</formula>
    </cfRule>
  </conditionalFormatting>
  <conditionalFormatting sqref="U38:AE38">
    <cfRule type="containsBlanks" dxfId="66" priority="99">
      <formula>LEN(TRIM(U38))=0</formula>
    </cfRule>
  </conditionalFormatting>
  <conditionalFormatting sqref="U39:AE39">
    <cfRule type="containsBlanks" dxfId="65" priority="98">
      <formula>LEN(TRIM(U39))=0</formula>
    </cfRule>
  </conditionalFormatting>
  <conditionalFormatting sqref="U41:AE41">
    <cfRule type="containsBlanks" dxfId="64" priority="97">
      <formula>LEN(TRIM(U41))=0</formula>
    </cfRule>
  </conditionalFormatting>
  <conditionalFormatting sqref="U40:AE40">
    <cfRule type="containsBlanks" dxfId="63" priority="96">
      <formula>LEN(TRIM(U40))=0</formula>
    </cfRule>
  </conditionalFormatting>
  <conditionalFormatting sqref="I98:T98">
    <cfRule type="containsBlanks" dxfId="62" priority="70">
      <formula>LEN(TRIM(I98))=0</formula>
    </cfRule>
  </conditionalFormatting>
  <conditionalFormatting sqref="I91:T93">
    <cfRule type="containsBlanks" dxfId="61" priority="69">
      <formula>LEN(TRIM(I91))=0</formula>
    </cfRule>
  </conditionalFormatting>
  <conditionalFormatting sqref="I95:S97">
    <cfRule type="containsBlanks" dxfId="60" priority="68">
      <formula>LEN(TRIM(I95))=0</formula>
    </cfRule>
  </conditionalFormatting>
  <conditionalFormatting sqref="T95:T97">
    <cfRule type="containsBlanks" dxfId="59" priority="67">
      <formula>LEN(TRIM(T95))=0</formula>
    </cfRule>
  </conditionalFormatting>
  <conditionalFormatting sqref="U98:AE98">
    <cfRule type="containsBlanks" dxfId="58" priority="66">
      <formula>LEN(TRIM(U98))=0</formula>
    </cfRule>
  </conditionalFormatting>
  <conditionalFormatting sqref="U91:AE93">
    <cfRule type="containsBlanks" dxfId="57" priority="65">
      <formula>LEN(TRIM(U91))=0</formula>
    </cfRule>
  </conditionalFormatting>
  <conditionalFormatting sqref="U95:AE97">
    <cfRule type="containsBlanks" dxfId="56" priority="64">
      <formula>LEN(TRIM(U95))=0</formula>
    </cfRule>
  </conditionalFormatting>
  <conditionalFormatting sqref="T91:AE93 T95:AE98">
    <cfRule type="notContainsBlanks" dxfId="55" priority="60">
      <formula>LEN(TRIM(T91))&gt;0</formula>
    </cfRule>
  </conditionalFormatting>
  <conditionalFormatting sqref="AF20">
    <cfRule type="containsBlanks" dxfId="54" priority="59">
      <formula>LEN(TRIM(AF20))=0</formula>
    </cfRule>
  </conditionalFormatting>
  <conditionalFormatting sqref="AG20:AQ20">
    <cfRule type="containsBlanks" dxfId="53" priority="58">
      <formula>LEN(TRIM(AG20))=0</formula>
    </cfRule>
  </conditionalFormatting>
  <conditionalFormatting sqref="AF21">
    <cfRule type="containsBlanks" dxfId="52" priority="57">
      <formula>LEN(TRIM(AF21))=0</formula>
    </cfRule>
  </conditionalFormatting>
  <conditionalFormatting sqref="AG21:AQ21">
    <cfRule type="containsBlanks" dxfId="51" priority="56">
      <formula>LEN(TRIM(AG21))=0</formula>
    </cfRule>
  </conditionalFormatting>
  <conditionalFormatting sqref="AF22">
    <cfRule type="containsBlanks" dxfId="50" priority="55">
      <formula>LEN(TRIM(AF22))=0</formula>
    </cfRule>
  </conditionalFormatting>
  <conditionalFormatting sqref="AG22:AQ22">
    <cfRule type="containsBlanks" dxfId="49" priority="54">
      <formula>LEN(TRIM(AG22))=0</formula>
    </cfRule>
  </conditionalFormatting>
  <conditionalFormatting sqref="AF24">
    <cfRule type="containsBlanks" dxfId="48" priority="51">
      <formula>LEN(TRIM(AF24))=0</formula>
    </cfRule>
  </conditionalFormatting>
  <conditionalFormatting sqref="AG24:AQ24">
    <cfRule type="containsBlanks" dxfId="47" priority="50">
      <formula>LEN(TRIM(AG24))=0</formula>
    </cfRule>
  </conditionalFormatting>
  <conditionalFormatting sqref="AF25">
    <cfRule type="containsBlanks" dxfId="46" priority="49">
      <formula>LEN(TRIM(AF25))=0</formula>
    </cfRule>
  </conditionalFormatting>
  <conditionalFormatting sqref="AG25:AQ25">
    <cfRule type="containsBlanks" dxfId="45" priority="48">
      <formula>LEN(TRIM(AG25))=0</formula>
    </cfRule>
  </conditionalFormatting>
  <conditionalFormatting sqref="AF26">
    <cfRule type="containsBlanks" dxfId="44" priority="47">
      <formula>LEN(TRIM(AF26))=0</formula>
    </cfRule>
  </conditionalFormatting>
  <conditionalFormatting sqref="AG26:AQ26">
    <cfRule type="containsBlanks" dxfId="43" priority="46">
      <formula>LEN(TRIM(AG26))=0</formula>
    </cfRule>
  </conditionalFormatting>
  <conditionalFormatting sqref="AF27">
    <cfRule type="containsBlanks" dxfId="42" priority="45">
      <formula>LEN(TRIM(AF27))=0</formula>
    </cfRule>
  </conditionalFormatting>
  <conditionalFormatting sqref="AG27:AQ27">
    <cfRule type="containsBlanks" dxfId="41" priority="44">
      <formula>LEN(TRIM(AG27))=0</formula>
    </cfRule>
  </conditionalFormatting>
  <conditionalFormatting sqref="AF29">
    <cfRule type="containsBlanks" dxfId="40" priority="43">
      <formula>LEN(TRIM(AF29))=0</formula>
    </cfRule>
  </conditionalFormatting>
  <conditionalFormatting sqref="AG29:AQ29">
    <cfRule type="containsBlanks" dxfId="39" priority="42">
      <formula>LEN(TRIM(AG29))=0</formula>
    </cfRule>
  </conditionalFormatting>
  <conditionalFormatting sqref="AF30">
    <cfRule type="containsBlanks" dxfId="38" priority="41">
      <formula>LEN(TRIM(AF30))=0</formula>
    </cfRule>
  </conditionalFormatting>
  <conditionalFormatting sqref="AG30:AQ30">
    <cfRule type="containsBlanks" dxfId="37" priority="40">
      <formula>LEN(TRIM(AG30))=0</formula>
    </cfRule>
  </conditionalFormatting>
  <conditionalFormatting sqref="AF32">
    <cfRule type="containsBlanks" dxfId="36" priority="39">
      <formula>LEN(TRIM(AF32))=0</formula>
    </cfRule>
  </conditionalFormatting>
  <conditionalFormatting sqref="AG32:AQ32">
    <cfRule type="containsBlanks" dxfId="35" priority="38">
      <formula>LEN(TRIM(AG32))=0</formula>
    </cfRule>
  </conditionalFormatting>
  <conditionalFormatting sqref="AF34">
    <cfRule type="containsBlanks" dxfId="34" priority="37">
      <formula>LEN(TRIM(AF34))=0</formula>
    </cfRule>
  </conditionalFormatting>
  <conditionalFormatting sqref="AG34:AQ34">
    <cfRule type="containsBlanks" dxfId="33" priority="36">
      <formula>LEN(TRIM(AG34))=0</formula>
    </cfRule>
  </conditionalFormatting>
  <conditionalFormatting sqref="AF37">
    <cfRule type="containsBlanks" dxfId="32" priority="35">
      <formula>LEN(TRIM(AF37))=0</formula>
    </cfRule>
  </conditionalFormatting>
  <conditionalFormatting sqref="AG37:AQ37">
    <cfRule type="containsBlanks" dxfId="31" priority="34">
      <formula>LEN(TRIM(AG37))=0</formula>
    </cfRule>
  </conditionalFormatting>
  <conditionalFormatting sqref="AF38">
    <cfRule type="containsBlanks" dxfId="30" priority="33">
      <formula>LEN(TRIM(AF38))=0</formula>
    </cfRule>
  </conditionalFormatting>
  <conditionalFormatting sqref="AG38:AQ38">
    <cfRule type="containsBlanks" dxfId="29" priority="32">
      <formula>LEN(TRIM(AG38))=0</formula>
    </cfRule>
  </conditionalFormatting>
  <conditionalFormatting sqref="AF39">
    <cfRule type="containsBlanks" dxfId="28" priority="31">
      <formula>LEN(TRIM(AF39))=0</formula>
    </cfRule>
  </conditionalFormatting>
  <conditionalFormatting sqref="AG39:AQ39">
    <cfRule type="containsBlanks" dxfId="27" priority="30">
      <formula>LEN(TRIM(AG39))=0</formula>
    </cfRule>
  </conditionalFormatting>
  <conditionalFormatting sqref="AF40">
    <cfRule type="containsBlanks" dxfId="26" priority="29">
      <formula>LEN(TRIM(AF40))=0</formula>
    </cfRule>
  </conditionalFormatting>
  <conditionalFormatting sqref="AG40:AQ40">
    <cfRule type="containsBlanks" dxfId="25" priority="28">
      <formula>LEN(TRIM(AG40))=0</formula>
    </cfRule>
  </conditionalFormatting>
  <conditionalFormatting sqref="AF41">
    <cfRule type="containsBlanks" dxfId="24" priority="27">
      <formula>LEN(TRIM(AF41))=0</formula>
    </cfRule>
  </conditionalFormatting>
  <conditionalFormatting sqref="AG41:AQ41">
    <cfRule type="containsBlanks" dxfId="23" priority="26">
      <formula>LEN(TRIM(AG41))=0</formula>
    </cfRule>
  </conditionalFormatting>
  <conditionalFormatting sqref="AF43">
    <cfRule type="containsBlanks" dxfId="22" priority="25">
      <formula>LEN(TRIM(AF43))=0</formula>
    </cfRule>
  </conditionalFormatting>
  <conditionalFormatting sqref="AG43:AQ43">
    <cfRule type="containsBlanks" dxfId="21" priority="24">
      <formula>LEN(TRIM(AG43))=0</formula>
    </cfRule>
  </conditionalFormatting>
  <conditionalFormatting sqref="AF44">
    <cfRule type="containsBlanks" dxfId="20" priority="23">
      <formula>LEN(TRIM(AF44))=0</formula>
    </cfRule>
  </conditionalFormatting>
  <conditionalFormatting sqref="AG44:AQ44">
    <cfRule type="containsBlanks" dxfId="19" priority="22">
      <formula>LEN(TRIM(AG44))=0</formula>
    </cfRule>
  </conditionalFormatting>
  <conditionalFormatting sqref="AF91">
    <cfRule type="containsBlanks" dxfId="18" priority="21">
      <formula>LEN(TRIM(AF91))=0</formula>
    </cfRule>
  </conditionalFormatting>
  <conditionalFormatting sqref="AG91:AQ91">
    <cfRule type="containsBlanks" dxfId="17" priority="20">
      <formula>LEN(TRIM(AG91))=0</formula>
    </cfRule>
  </conditionalFormatting>
  <conditionalFormatting sqref="AF92">
    <cfRule type="containsBlanks" dxfId="16" priority="19">
      <formula>LEN(TRIM(AF92))=0</formula>
    </cfRule>
  </conditionalFormatting>
  <conditionalFormatting sqref="AG92:AQ92">
    <cfRule type="containsBlanks" dxfId="15" priority="18">
      <formula>LEN(TRIM(AG92))=0</formula>
    </cfRule>
  </conditionalFormatting>
  <conditionalFormatting sqref="AF93">
    <cfRule type="containsBlanks" dxfId="14" priority="15">
      <formula>LEN(TRIM(AF93))=0</formula>
    </cfRule>
  </conditionalFormatting>
  <conditionalFormatting sqref="AG93:AQ93">
    <cfRule type="containsBlanks" dxfId="13" priority="14">
      <formula>LEN(TRIM(AG93))=0</formula>
    </cfRule>
  </conditionalFormatting>
  <conditionalFormatting sqref="AF95">
    <cfRule type="containsBlanks" dxfId="12" priority="13">
      <formula>LEN(TRIM(AF95))=0</formula>
    </cfRule>
  </conditionalFormatting>
  <conditionalFormatting sqref="AG95:AQ95">
    <cfRule type="containsBlanks" dxfId="11" priority="12">
      <formula>LEN(TRIM(AG95))=0</formula>
    </cfRule>
  </conditionalFormatting>
  <conditionalFormatting sqref="AF96">
    <cfRule type="containsBlanks" dxfId="10" priority="11">
      <formula>LEN(TRIM(AF96))=0</formula>
    </cfRule>
  </conditionalFormatting>
  <conditionalFormatting sqref="AG96:AQ96">
    <cfRule type="containsBlanks" dxfId="9" priority="10">
      <formula>LEN(TRIM(AG96))=0</formula>
    </cfRule>
  </conditionalFormatting>
  <conditionalFormatting sqref="AF97">
    <cfRule type="containsBlanks" dxfId="8" priority="9">
      <formula>LEN(TRIM(AF97))=0</formula>
    </cfRule>
  </conditionalFormatting>
  <conditionalFormatting sqref="AG97:AQ97">
    <cfRule type="containsBlanks" dxfId="7" priority="8">
      <formula>LEN(TRIM(AG97))=0</formula>
    </cfRule>
  </conditionalFormatting>
  <conditionalFormatting sqref="AF98">
    <cfRule type="containsBlanks" dxfId="6" priority="7">
      <formula>LEN(TRIM(AF98))=0</formula>
    </cfRule>
  </conditionalFormatting>
  <conditionalFormatting sqref="AG98:AQ98">
    <cfRule type="containsBlanks" dxfId="5" priority="6">
      <formula>LEN(TRIM(AG98))=0</formula>
    </cfRule>
  </conditionalFormatting>
  <conditionalFormatting sqref="AM60">
    <cfRule type="containsBlanks" dxfId="4" priority="5">
      <formula>LEN(TRIM(AM60))=0</formula>
    </cfRule>
  </conditionalFormatting>
  <conditionalFormatting sqref="AM61">
    <cfRule type="containsBlanks" dxfId="3" priority="4">
      <formula>LEN(TRIM(AM61))=0</formula>
    </cfRule>
  </conditionalFormatting>
  <conditionalFormatting sqref="AM62">
    <cfRule type="containsBlanks" dxfId="2" priority="3">
      <formula>LEN(TRIM(AM62))=0</formula>
    </cfRule>
  </conditionalFormatting>
  <conditionalFormatting sqref="AF57:AF58">
    <cfRule type="containsBlanks" dxfId="1" priority="2">
      <formula>LEN(TRIM(AF57))=0</formula>
    </cfRule>
  </conditionalFormatting>
  <conditionalFormatting sqref="AG57:AQ58">
    <cfRule type="containsBlanks" dxfId="0" priority="1">
      <formula>LEN(TRIM(AG57))=0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12"/>
    <dataValidation allowBlank="1" showInputMessage="1" showErrorMessage="1" promptTitle="POTPIS ODGOVORNE OSOBE" prompt="_x000a_Mjesto za vlastoručni potpis_x000a_- ispod crte upisati puno ime i prezime te funkciju odgovorne osobe" sqref="AO212"/>
    <dataValidation allowBlank="1" showInputMessage="1" showErrorMessage="1" promptTitle="PRIJENOSI IZMEĐU PROR.KORISNIKA" prompt="_x000a_Koristiti u IZNIMNIM SITUACIJAMA, a temeljem čl. 52, st. 10 Pravilnika o prorač.rač. i rač.planu (NN 87/16)" sqref="I62:S62 U62:AE62 AG62:AL62 AN62:AQ62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100" max="42" man="1"/>
    <brk id="133" max="42" man="1"/>
    <brk id="167" max="42" man="1"/>
    <brk id="210" max="42" man="1"/>
  </rowBreaks>
  <colBreaks count="2" manualBreakCount="2">
    <brk id="19" max="242" man="1"/>
    <brk id="31" max="2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Iskra</cp:lastModifiedBy>
  <cp:lastPrinted>2019-09-03T08:22:23Z</cp:lastPrinted>
  <dcterms:created xsi:type="dcterms:W3CDTF">2015-09-21T13:15:47Z</dcterms:created>
  <dcterms:modified xsi:type="dcterms:W3CDTF">2019-11-08T08:31:23Z</dcterms:modified>
</cp:coreProperties>
</file>